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740" yWindow="780" windowWidth="13728" windowHeight="7308" activeTab="1"/>
  </bookViews>
  <sheets>
    <sheet name="Display by UIC Report" sheetId="17" r:id="rId1"/>
    <sheet name="TRACKER" sheetId="16" r:id="rId2"/>
    <sheet name="COMPLETED 67-9s" sheetId="18" r:id="rId3"/>
  </sheets>
  <definedNames>
    <definedName name="_xlnm._FilterDatabase" localSheetId="0" hidden="1">'Display by UIC Report'!$A$1:$J$1</definedName>
    <definedName name="_xlnm._FilterDatabase" localSheetId="1" hidden="1">TRACKER!$A$1:$N$1</definedName>
  </definedNames>
  <calcPr calcId="125725"/>
</workbook>
</file>

<file path=xl/calcChain.xml><?xml version="1.0" encoding="utf-8"?>
<calcChain xmlns="http://schemas.openxmlformats.org/spreadsheetml/2006/main">
  <c r="E112" i="18"/>
  <c r="I112"/>
  <c r="M32" i="16"/>
  <c r="I32"/>
  <c r="C32" s="1"/>
  <c r="B32"/>
  <c r="B57"/>
  <c r="M57"/>
  <c r="M56"/>
  <c r="I56"/>
  <c r="M47"/>
  <c r="I47"/>
  <c r="B47"/>
  <c r="M46"/>
  <c r="I46"/>
  <c r="B46"/>
  <c r="M48"/>
  <c r="I48"/>
  <c r="B48"/>
  <c r="M49"/>
  <c r="I49"/>
  <c r="B49"/>
  <c r="M45"/>
  <c r="I45"/>
  <c r="B45"/>
  <c r="M58"/>
  <c r="I58"/>
  <c r="B58"/>
  <c r="M59"/>
  <c r="I59"/>
  <c r="B59"/>
  <c r="M60"/>
  <c r="I60"/>
  <c r="B60"/>
  <c r="J44"/>
  <c r="B44" s="1"/>
  <c r="I44"/>
  <c r="J61"/>
  <c r="B61" s="1"/>
  <c r="I61"/>
  <c r="I27"/>
  <c r="J27"/>
  <c r="B27" s="1"/>
  <c r="M64"/>
  <c r="I64"/>
  <c r="B64"/>
  <c r="M63"/>
  <c r="I63"/>
  <c r="B63"/>
  <c r="M62"/>
  <c r="I62"/>
  <c r="B62"/>
  <c r="M43"/>
  <c r="I43"/>
  <c r="B43"/>
  <c r="J52"/>
  <c r="B52" s="1"/>
  <c r="I52"/>
  <c r="J51"/>
  <c r="B51" s="1"/>
  <c r="I51"/>
  <c r="J42"/>
  <c r="B42" s="1"/>
  <c r="I42"/>
  <c r="J41"/>
  <c r="B41" s="1"/>
  <c r="I41"/>
  <c r="J40"/>
  <c r="M40" s="1"/>
  <c r="I40"/>
  <c r="J39"/>
  <c r="M39" s="1"/>
  <c r="I39"/>
  <c r="J38"/>
  <c r="M38" s="1"/>
  <c r="I38"/>
  <c r="J37"/>
  <c r="M37" s="1"/>
  <c r="I37"/>
  <c r="J36"/>
  <c r="M36" s="1"/>
  <c r="I36"/>
  <c r="J74"/>
  <c r="M74" s="1"/>
  <c r="I74"/>
  <c r="J73"/>
  <c r="M73" s="1"/>
  <c r="I73"/>
  <c r="J35"/>
  <c r="M35" s="1"/>
  <c r="I35"/>
  <c r="J72"/>
  <c r="M72" s="1"/>
  <c r="I72"/>
  <c r="J34"/>
  <c r="M34" s="1"/>
  <c r="I34"/>
  <c r="J71"/>
  <c r="M71" s="1"/>
  <c r="I71"/>
  <c r="J70"/>
  <c r="M70" s="1"/>
  <c r="I70"/>
  <c r="J69"/>
  <c r="M69" s="1"/>
  <c r="I69"/>
  <c r="J55"/>
  <c r="M55" s="1"/>
  <c r="I55"/>
  <c r="J68"/>
  <c r="M68" s="1"/>
  <c r="I68"/>
  <c r="J33"/>
  <c r="M33" s="1"/>
  <c r="I33"/>
  <c r="J67"/>
  <c r="M67" s="1"/>
  <c r="I67"/>
  <c r="J31"/>
  <c r="M31" s="1"/>
  <c r="I31"/>
  <c r="J66"/>
  <c r="M66" s="1"/>
  <c r="I66"/>
  <c r="I54"/>
  <c r="B54"/>
  <c r="J30"/>
  <c r="B30" s="1"/>
  <c r="I30"/>
  <c r="J53"/>
  <c r="B53" s="1"/>
  <c r="I53"/>
  <c r="J29"/>
  <c r="B29" s="1"/>
  <c r="I29"/>
  <c r="J65"/>
  <c r="M65" s="1"/>
  <c r="I65"/>
  <c r="M50"/>
  <c r="I50"/>
  <c r="M28"/>
  <c r="I28"/>
  <c r="C28" s="1"/>
  <c r="B28"/>
  <c r="I88"/>
  <c r="I11"/>
  <c r="I10"/>
  <c r="I9"/>
  <c r="I8"/>
  <c r="I4"/>
  <c r="I3"/>
  <c r="I6"/>
  <c r="I7"/>
  <c r="I5"/>
  <c r="I2"/>
  <c r="I25"/>
  <c r="I83"/>
  <c r="I84"/>
  <c r="I81"/>
  <c r="I80"/>
  <c r="I76"/>
  <c r="I75"/>
  <c r="I79"/>
  <c r="I82"/>
  <c r="I86"/>
  <c r="I85"/>
  <c r="I87"/>
  <c r="I13"/>
  <c r="I24"/>
  <c r="I23"/>
  <c r="I21"/>
  <c r="I26"/>
  <c r="I22"/>
  <c r="I78"/>
  <c r="I77"/>
  <c r="I184"/>
  <c r="I185"/>
  <c r="J546" i="17"/>
  <c r="J545"/>
  <c r="J544"/>
  <c r="J543"/>
  <c r="J542"/>
  <c r="J541"/>
  <c r="J540"/>
  <c r="J539"/>
  <c r="J538"/>
  <c r="J537"/>
  <c r="J536"/>
  <c r="J535"/>
  <c r="J534"/>
  <c r="J533"/>
  <c r="J532"/>
  <c r="J531"/>
  <c r="J530"/>
  <c r="J529"/>
  <c r="J528"/>
  <c r="J527"/>
  <c r="J526"/>
  <c r="J525"/>
  <c r="J524"/>
  <c r="J523"/>
  <c r="J522"/>
  <c r="J521"/>
  <c r="J520"/>
  <c r="J519"/>
  <c r="J518"/>
  <c r="J517"/>
  <c r="J516"/>
  <c r="J515"/>
  <c r="J514"/>
  <c r="J513"/>
  <c r="J512"/>
  <c r="J511"/>
  <c r="J510"/>
  <c r="J509"/>
  <c r="J508"/>
  <c r="J507"/>
  <c r="J506"/>
  <c r="J505"/>
  <c r="J504"/>
  <c r="J503"/>
  <c r="J502"/>
  <c r="J501"/>
  <c r="J500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G88" i="16"/>
  <c r="D88" s="1"/>
  <c r="D80"/>
  <c r="D79"/>
  <c r="D13"/>
  <c r="D21"/>
  <c r="G184"/>
  <c r="G185"/>
  <c r="F185" s="1"/>
  <c r="B56" l="1"/>
  <c r="M61"/>
  <c r="M44"/>
  <c r="M27"/>
  <c r="B65"/>
  <c r="B39"/>
  <c r="B50"/>
  <c r="M29"/>
  <c r="B34"/>
  <c r="B36"/>
  <c r="M30"/>
  <c r="M51"/>
  <c r="B72"/>
  <c r="B40"/>
  <c r="B74"/>
  <c r="M42"/>
  <c r="M52"/>
  <c r="B66"/>
  <c r="B31"/>
  <c r="B67"/>
  <c r="B33"/>
  <c r="B68"/>
  <c r="B55"/>
  <c r="B69"/>
  <c r="B70"/>
  <c r="B71"/>
  <c r="B35"/>
  <c r="B37"/>
  <c r="M53"/>
  <c r="B73"/>
  <c r="B38"/>
  <c r="D7"/>
  <c r="F88"/>
  <c r="D25"/>
  <c r="D26"/>
  <c r="D83"/>
  <c r="D11"/>
  <c r="D75"/>
  <c r="D22"/>
  <c r="D76"/>
  <c r="D10"/>
  <c r="D77"/>
  <c r="D2"/>
  <c r="D9"/>
  <c r="D184"/>
  <c r="F184"/>
  <c r="D87"/>
  <c r="D81"/>
  <c r="D6"/>
  <c r="D85"/>
  <c r="D3"/>
  <c r="D185"/>
  <c r="D23"/>
  <c r="D86"/>
  <c r="D4"/>
  <c r="D78"/>
  <c r="D24"/>
  <c r="D82"/>
  <c r="D84"/>
  <c r="D5"/>
  <c r="D8"/>
  <c r="M83"/>
  <c r="H84"/>
  <c r="J84" s="1"/>
  <c r="J26"/>
  <c r="B26" s="1"/>
  <c r="J80"/>
  <c r="H185"/>
  <c r="M185" s="1"/>
  <c r="J81"/>
  <c r="J22"/>
  <c r="C23"/>
  <c r="J6"/>
  <c r="B6" s="1"/>
  <c r="J13"/>
  <c r="J2"/>
  <c r="J11"/>
  <c r="J4"/>
  <c r="M4" s="1"/>
  <c r="J78"/>
  <c r="C21"/>
  <c r="J23"/>
  <c r="J9"/>
  <c r="J3"/>
  <c r="B83" l="1"/>
  <c r="C4"/>
  <c r="C185"/>
  <c r="M13"/>
  <c r="B13"/>
  <c r="M2"/>
  <c r="B2"/>
  <c r="C13"/>
  <c r="C2"/>
  <c r="C84"/>
  <c r="B80"/>
  <c r="M80"/>
  <c r="B78"/>
  <c r="M78"/>
  <c r="B11"/>
  <c r="M11"/>
  <c r="B21"/>
  <c r="B4"/>
  <c r="C11"/>
  <c r="C78"/>
  <c r="H184"/>
  <c r="M184" s="1"/>
  <c r="C184"/>
  <c r="H88"/>
  <c r="J88" s="1"/>
  <c r="M88" s="1"/>
  <c r="C88"/>
  <c r="J10"/>
  <c r="C10"/>
  <c r="C81"/>
  <c r="C22"/>
  <c r="C80"/>
  <c r="M26"/>
  <c r="M3"/>
  <c r="B3"/>
  <c r="M9"/>
  <c r="B9"/>
  <c r="J86"/>
  <c r="C86"/>
  <c r="C7"/>
  <c r="C87"/>
  <c r="J75"/>
  <c r="C75"/>
  <c r="B84"/>
  <c r="M84"/>
  <c r="M23"/>
  <c r="B23"/>
  <c r="J8"/>
  <c r="C8"/>
  <c r="C3"/>
  <c r="C9"/>
  <c r="J24"/>
  <c r="C24"/>
  <c r="M81"/>
  <c r="B81"/>
  <c r="C79"/>
  <c r="C82"/>
  <c r="C25"/>
  <c r="J77"/>
  <c r="C77"/>
  <c r="M22"/>
  <c r="B22"/>
  <c r="J76"/>
  <c r="C76"/>
  <c r="M6"/>
  <c r="J5"/>
  <c r="C5"/>
  <c r="J85"/>
  <c r="C85"/>
  <c r="C26"/>
  <c r="C6"/>
  <c r="C83"/>
  <c r="B88" l="1"/>
  <c r="B10"/>
  <c r="M10"/>
  <c r="M79"/>
  <c r="B79"/>
  <c r="M76"/>
  <c r="B76"/>
  <c r="B77"/>
  <c r="M77"/>
  <c r="M75"/>
  <c r="B75"/>
  <c r="M87"/>
  <c r="B87"/>
  <c r="M85"/>
  <c r="B85"/>
  <c r="M25"/>
  <c r="B25"/>
  <c r="B24"/>
  <c r="M24"/>
  <c r="M7"/>
  <c r="B7"/>
  <c r="M5"/>
  <c r="B5"/>
  <c r="B82"/>
  <c r="M82"/>
  <c r="M8"/>
  <c r="B8"/>
  <c r="M86"/>
  <c r="B86"/>
</calcChain>
</file>

<file path=xl/comments1.xml><?xml version="1.0" encoding="utf-8"?>
<comments xmlns="http://schemas.openxmlformats.org/spreadsheetml/2006/main">
  <authors>
    <author>kenneth.anderson</author>
  </authors>
  <commentList>
    <comment ref="F454" authorId="0">
      <text>
        <r>
          <rPr>
            <b/>
            <sz val="24"/>
            <color indexed="81"/>
            <rFont val="Tahoma"/>
            <family val="2"/>
          </rPr>
          <t>OUTBRIEF STATUS</t>
        </r>
        <r>
          <rPr>
            <sz val="24"/>
            <color indexed="81"/>
            <rFont val="Tahoma"/>
            <family val="2"/>
          </rPr>
          <t xml:space="preserve">
</t>
        </r>
      </text>
    </comment>
    <comment ref="A458" authorId="0">
      <text>
        <r>
          <rPr>
            <b/>
            <sz val="24"/>
            <color indexed="81"/>
            <rFont val="Tahoma"/>
            <family val="2"/>
          </rPr>
          <t>TYPE OF OER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58" authorId="0">
      <text>
        <r>
          <rPr>
            <b/>
            <sz val="24"/>
            <color indexed="81"/>
            <rFont val="Tahoma"/>
            <family val="2"/>
          </rPr>
          <t>TYPE OF OER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<sst xmlns="http://schemas.openxmlformats.org/spreadsheetml/2006/main" count="2127" uniqueCount="416">
  <si>
    <t>NAME</t>
  </si>
  <si>
    <t>REMARKS</t>
  </si>
  <si>
    <t>CTR</t>
  </si>
  <si>
    <t>Eval Change Date</t>
  </si>
  <si>
    <t>SRO</t>
  </si>
  <si>
    <t>RFC</t>
  </si>
  <si>
    <t>DAYS</t>
  </si>
  <si>
    <t>RATING PERIOD</t>
  </si>
  <si>
    <t>STATUS</t>
  </si>
  <si>
    <t>DA SUBMITTED</t>
  </si>
  <si>
    <t xml:space="preserve"> THRU DATE</t>
  </si>
  <si>
    <t>COD</t>
  </si>
  <si>
    <t>Other</t>
  </si>
  <si>
    <t>COR</t>
  </si>
  <si>
    <t>ANN</t>
  </si>
  <si>
    <t>EXT ANN</t>
  </si>
  <si>
    <t>HRC</t>
  </si>
  <si>
    <t>PENDING</t>
  </si>
  <si>
    <t>W/ UNIT FOR CORRECTIONS</t>
  </si>
  <si>
    <t>W/ RATER</t>
  </si>
  <si>
    <t>W/ INT RATER</t>
  </si>
  <si>
    <t>W/ SR RATER</t>
  </si>
  <si>
    <t>W/ UNIT FOR SIG</t>
  </si>
  <si>
    <t/>
  </si>
  <si>
    <t>W/ S1 FOR REVIEW</t>
  </si>
  <si>
    <t>WORKING OUTBRIEF</t>
  </si>
  <si>
    <t>SCHEDULED</t>
  </si>
  <si>
    <t>NO OUTBRIEF</t>
  </si>
  <si>
    <t>COMPLETE</t>
  </si>
  <si>
    <t>Rated Soldier Rank</t>
  </si>
  <si>
    <t>Rated Soldier Name</t>
  </si>
  <si>
    <t>Last OER/NCOER THRU Date On File</t>
  </si>
  <si>
    <t>Document ID</t>
  </si>
  <si>
    <t>Date Recvd at HQDA</t>
  </si>
  <si>
    <t>Current Status</t>
  </si>
  <si>
    <t>Admin Notes</t>
  </si>
  <si>
    <t>HHD</t>
  </si>
  <si>
    <t>W/ BN XO</t>
  </si>
  <si>
    <t>EVAL START</t>
  </si>
  <si>
    <t>RANK</t>
  </si>
  <si>
    <t>UIC</t>
  </si>
  <si>
    <t>LAST EVAL</t>
  </si>
  <si>
    <t>EVAL TYPE</t>
  </si>
  <si>
    <t>TQZT0</t>
  </si>
  <si>
    <t>MAJ</t>
  </si>
  <si>
    <t>RAY, MICHAEL K.</t>
  </si>
  <si>
    <t>SF INITIATED IN EES 20140409</t>
  </si>
  <si>
    <t>COL</t>
  </si>
  <si>
    <t>HALE, DAVID B.</t>
  </si>
  <si>
    <t>SF INITIATED IN EES 20140407</t>
  </si>
  <si>
    <t>DENSON, DOUGLAS E.</t>
  </si>
  <si>
    <t>ALLEN, DANIEL J.</t>
  </si>
  <si>
    <t>CPT</t>
  </si>
  <si>
    <t>BRODHEAD, LEONEL H.</t>
  </si>
  <si>
    <t>HENDERSHOT, LISA L.</t>
  </si>
  <si>
    <t>TQZD0</t>
  </si>
  <si>
    <t>RIBEIRO, PHILIP V.</t>
  </si>
  <si>
    <t>SCHAITEL, QUINTIN C.</t>
  </si>
  <si>
    <t>LANGEBERG, JOHN P.</t>
  </si>
  <si>
    <t>TQZA0</t>
  </si>
  <si>
    <t>FELBER, JOSHUA A.</t>
  </si>
  <si>
    <t>SF INITIATED IN EES 20140410</t>
  </si>
  <si>
    <t>SIVERTSON, LUCAS J.</t>
  </si>
  <si>
    <t>TQZE0</t>
  </si>
  <si>
    <t>LARDIE, BENNETT R</t>
  </si>
  <si>
    <t>1LT</t>
  </si>
  <si>
    <t>CARON, DANIEL P.</t>
  </si>
  <si>
    <t>SCOTT, BRANDON J,</t>
  </si>
  <si>
    <t>TQZC1</t>
  </si>
  <si>
    <t>LATZA, SARAH L.</t>
  </si>
  <si>
    <t>POOLE, CAROL A.</t>
  </si>
  <si>
    <t>MESSMER, TRAVIS M.</t>
  </si>
  <si>
    <t>SHARP, JASON L.</t>
  </si>
  <si>
    <t>SF INITIATED IN EES 20140414</t>
  </si>
  <si>
    <t>RIEMER, KARLA C.</t>
  </si>
  <si>
    <t>2LT</t>
  </si>
  <si>
    <t>OKEEFE, JOHN</t>
  </si>
  <si>
    <t>PETER, KEITH J.</t>
  </si>
  <si>
    <t>CW4</t>
  </si>
  <si>
    <t>TOMBLIN, JOHN M.</t>
  </si>
  <si>
    <t>OLSON, DAN M.</t>
  </si>
  <si>
    <t>CW3</t>
  </si>
  <si>
    <t>GOMEZ, BRENT J.</t>
  </si>
  <si>
    <t>CLIFT, ROBERT J.</t>
  </si>
  <si>
    <t>SF INITIATED IN EES 20140414 (COR--9/7/2014)</t>
  </si>
  <si>
    <t>BOXRUCKER, TRAVIS E.</t>
  </si>
  <si>
    <t>WILHITE, SCOTT C.</t>
  </si>
  <si>
    <t>CW2</t>
  </si>
  <si>
    <t>LAPIERRE, GABRIEL O.</t>
  </si>
  <si>
    <t>SF INITIATED IN EES 20140417</t>
  </si>
  <si>
    <t>JAROSINSKI, ANDREW J.</t>
  </si>
  <si>
    <t>WICKLAND, ANDREW J.</t>
  </si>
  <si>
    <t>SF INITIATED IN EES 20140417 (COR WHEN 1LT DANSFORTH TRANSFER FROM NYARNG)</t>
  </si>
  <si>
    <t>HATFIELD, CRAIG A.</t>
  </si>
  <si>
    <t>BURKE, JASON W.</t>
  </si>
  <si>
    <t>GREEN, JESSE L.</t>
  </si>
  <si>
    <t>MCDONNELL, NATHAN J.</t>
  </si>
  <si>
    <t>BUDIASH, MICHAEL J.</t>
  </si>
  <si>
    <t>CARROLL, JOHN H.</t>
  </si>
  <si>
    <t>BOHLMAN, SHANNON C.</t>
  </si>
  <si>
    <t>HEWISON, DOUGLAS C.</t>
  </si>
  <si>
    <t>HENDERSON, BRUCE T.</t>
  </si>
  <si>
    <t>SAEGER, ADAM J.</t>
  </si>
  <si>
    <t>WILDES, TIMOTHY J,</t>
  </si>
  <si>
    <t>KLEIN, JASON R.</t>
  </si>
  <si>
    <t>WO1</t>
  </si>
  <si>
    <t>FAWVER, GREGORY D.</t>
  </si>
  <si>
    <t>KORNOV, AUSTIN D.</t>
  </si>
  <si>
    <t>JENDERS, MICHAEL P.</t>
  </si>
  <si>
    <t>SF INITIATED IN EES 20140411 (EXT ANN-IERW)</t>
  </si>
  <si>
    <t>SESSUMS, ROYSE D.</t>
  </si>
  <si>
    <t>SF INITIATED IN EES 20140417 (EXT ANNUAL-IERW 20121115-20140319)</t>
  </si>
  <si>
    <t>LTC</t>
  </si>
  <si>
    <t>STRUB, MATTHEW J.</t>
  </si>
  <si>
    <t>SF INITIATED IN EES 20140429</t>
  </si>
  <si>
    <t>SF INITIATED IN EES 20140414//WILL  HAVE AN EXTENDED OER ONCE ENOUGH RATED TIME ACCUMULATED</t>
  </si>
  <si>
    <t>PETERSON, PATRICK J</t>
  </si>
  <si>
    <t>UNIT</t>
  </si>
  <si>
    <t>OER SF</t>
  </si>
  <si>
    <t>FROM</t>
  </si>
  <si>
    <t>THRU</t>
  </si>
  <si>
    <t>TYPE</t>
  </si>
  <si>
    <t>RATER</t>
  </si>
  <si>
    <t>INTERMEDIATE</t>
  </si>
  <si>
    <t>SENIOR RATER</t>
  </si>
  <si>
    <t>LOCATION</t>
  </si>
  <si>
    <t>DUE DATE</t>
  </si>
  <si>
    <t>NOTES</t>
  </si>
  <si>
    <t>DET 1 CO C 1ST BN 147TH AVN</t>
  </si>
  <si>
    <t>BOHLMAN SHANNON CHARLES</t>
  </si>
  <si>
    <t>X</t>
  </si>
  <si>
    <t>EXT ANNUAL</t>
  </si>
  <si>
    <t>PURVES, PATRICK W.</t>
  </si>
  <si>
    <t>HENDERSON, NILS D.</t>
  </si>
  <si>
    <t>WATKINS, STEPHEN E.</t>
  </si>
  <si>
    <t>COMPLETE WIPASSED 20130106</t>
  </si>
  <si>
    <t>JAROSINSKI ANDREW JOHN</t>
  </si>
  <si>
    <t>HENDERSON NILS D.</t>
  </si>
  <si>
    <t>CO A 1ST BN 147TH AVN</t>
  </si>
  <si>
    <t>BUDIASH MICHAEL JOHN</t>
  </si>
  <si>
    <t>HHC (-) 1ST BN 147TH AVN</t>
  </si>
  <si>
    <t>SCHAITEL QUINTIN CHRISTOPHE</t>
  </si>
  <si>
    <t>ANNUAL</t>
  </si>
  <si>
    <t>N/A</t>
  </si>
  <si>
    <t xml:space="preserve">RUSSELL, PAUL F. </t>
  </si>
  <si>
    <t>COMPLETE WIPASSED 20130109</t>
  </si>
  <si>
    <t>RAY MICHAEL KENNETH</t>
  </si>
  <si>
    <t>STRICKROOT, RICK L.</t>
  </si>
  <si>
    <t>MATHEWS, JOANE K.</t>
  </si>
  <si>
    <t>COMPLETE WIPAS 20130114</t>
  </si>
  <si>
    <t>MCDONNELL NATHAN JOSEPH</t>
  </si>
  <si>
    <t>COMPLETE WIPASSED 20130114</t>
  </si>
  <si>
    <t>CO D (-) 1ST BN 147TH AVN</t>
  </si>
  <si>
    <t>HEITZ ROBERT LELAND IV</t>
  </si>
  <si>
    <t>x</t>
  </si>
  <si>
    <t>GRAHAM DONALD C</t>
  </si>
  <si>
    <t>CLIFT ROBERT JOSEPH</t>
  </si>
  <si>
    <t>COMPLETE WIPASSED 20130115</t>
  </si>
  <si>
    <t>LANGEBERG JOHN PAUL</t>
  </si>
  <si>
    <t>STRUB, MATTHEW</t>
  </si>
  <si>
    <t>COMPLETE WIPAS 20130122</t>
  </si>
  <si>
    <t>MANSFIELD JASON BENJAMIN</t>
  </si>
  <si>
    <t>COMPLETE WIPAS 20130116</t>
  </si>
  <si>
    <t>STRUB MATTHEW JAMES</t>
  </si>
  <si>
    <t>COMPLETE 64TH TC WIPASSED 20130107</t>
  </si>
  <si>
    <t>BROSIG MAX ANTHONY</t>
  </si>
  <si>
    <t>SR RATER OPT</t>
  </si>
  <si>
    <t>COMPLETE SENT TO MAJ SCHOUTEN FOR  WIPAS UPLOAD 20130128</t>
  </si>
  <si>
    <t>STRICKROOT RICK L</t>
  </si>
  <si>
    <t>COMPLETE WIPASSED 20130204</t>
  </si>
  <si>
    <t>DAHLIE ANDREW JOHN</t>
  </si>
  <si>
    <t>PURVES PATRICK WAYNE</t>
  </si>
  <si>
    <t>COMPLETE WIPASSED 20130206</t>
  </si>
  <si>
    <t>SCOTT BRANDON</t>
  </si>
  <si>
    <t>COMPLETE SENT ON WIPAS 20130514</t>
  </si>
  <si>
    <t>HENDERSON NILS D</t>
  </si>
  <si>
    <t>COMPLETE SENT ON WIPAS 20130212</t>
  </si>
  <si>
    <t>CO E (-) 1ST BN 147TH AVN</t>
  </si>
  <si>
    <t>POOLE CAROL ANN</t>
  </si>
  <si>
    <t>LARDIE, BENNETT R.</t>
  </si>
  <si>
    <t>COMPLETE SENT TO WIPAS 20130303</t>
  </si>
  <si>
    <t>LAPIERRE GABRIEL OVIDE</t>
  </si>
  <si>
    <t>HENDERSHOT LISA LYNN</t>
  </si>
  <si>
    <t>BROSIG, MAX A.</t>
  </si>
  <si>
    <t>COMPLETE WIPASSED 20130110</t>
  </si>
  <si>
    <t>FELBER JOSHUA ALLAN</t>
  </si>
  <si>
    <t>BROSIG, MAX</t>
  </si>
  <si>
    <t>COMPLETE SENT ON WIPASS 20130110</t>
  </si>
  <si>
    <t>LEMMON BRADY WAYNE</t>
  </si>
  <si>
    <t>FELBER, JOSHUA</t>
  </si>
  <si>
    <t>COMPLETE WIPASSED 20130111</t>
  </si>
  <si>
    <t>PERKINS TRAVIS JOSHUA</t>
  </si>
  <si>
    <t>COMPLETED WIPASSED 20130311</t>
  </si>
  <si>
    <t>GRAHAM DONALD C.</t>
  </si>
  <si>
    <t>COMPLETED WIPASSED 20130408</t>
  </si>
  <si>
    <t>SISCO KEVIN MICHAEL</t>
  </si>
  <si>
    <t>COMPLETED WIPASSED 20130516</t>
  </si>
  <si>
    <t>DART BILLY JOHN</t>
  </si>
  <si>
    <t>T10</t>
  </si>
  <si>
    <t>COR Coming from Rucker, still working it last check 20130403</t>
  </si>
  <si>
    <t>BOXRUCKER, TRAVIS E</t>
  </si>
  <si>
    <t>BUSH, SCOTT</t>
  </si>
  <si>
    <t>COMPLETE WIPASSED 201300531</t>
  </si>
  <si>
    <t>HEWISON, DOUGLAS C. JR</t>
  </si>
  <si>
    <t>CARON DANIEL P</t>
  </si>
  <si>
    <t>COMPLETE WIPASSED 20130610</t>
  </si>
  <si>
    <t>SCHENCK, ADAM R.</t>
  </si>
  <si>
    <t>COMPLETE WIPAS 20130725</t>
  </si>
  <si>
    <t>GREEN JESSE L.</t>
  </si>
  <si>
    <t>COMPLETE WIPAS 20130726</t>
  </si>
  <si>
    <t>ALVEY, EDWARD D.</t>
  </si>
  <si>
    <t>COMPLETE WIPAS 20130727</t>
  </si>
  <si>
    <t>cor</t>
  </si>
  <si>
    <t>COMPLETE WIPAS 20130802</t>
  </si>
  <si>
    <t>CARROLL JOHN H</t>
  </si>
  <si>
    <t>COMPLETE WIPAS 20130812</t>
  </si>
  <si>
    <t>GUERIN, MATTHEW E.</t>
  </si>
  <si>
    <t>LARDIE BENETT R.</t>
  </si>
  <si>
    <t>COMPLETE WIPAS 20130813</t>
  </si>
  <si>
    <t>TOMBLIN, JOHN</t>
  </si>
  <si>
    <t>COMPLETE WIPAS 20130819</t>
  </si>
  <si>
    <t>MOI</t>
  </si>
  <si>
    <t>SIVERTSON LUCAS J</t>
  </si>
  <si>
    <t>COMPLETE SENT TO LTC WATKINS AND LT SCOTT 20130819</t>
  </si>
  <si>
    <t>JENDERS, MICHAEL</t>
  </si>
  <si>
    <t>HATFIELD, CRAIG</t>
  </si>
  <si>
    <t>COMPLETE SENT TO LTC WATKINS AND LT SCOTT FOR RECORD 20130819</t>
  </si>
  <si>
    <t>HENDERSON, BRUCE</t>
  </si>
  <si>
    <t>LARSON, MARK K.</t>
  </si>
  <si>
    <t>TR TO ANOTH COMP</t>
  </si>
  <si>
    <t>SIVERTSON, LUCAS</t>
  </si>
  <si>
    <t>HENDERSON, NILS</t>
  </si>
  <si>
    <t>COMPLETE FOWARDED TO LTC WATKINS &amp; CPT FELBER 20130819</t>
  </si>
  <si>
    <t>ALVEY, EDWARD</t>
  </si>
  <si>
    <t xml:space="preserve">1LT </t>
  </si>
  <si>
    <t>CARON, DANIEL</t>
  </si>
  <si>
    <t>COMPLETE WIPAS 20130903</t>
  </si>
  <si>
    <t xml:space="preserve">CW2 </t>
  </si>
  <si>
    <t>COMPLETE WIPAS 20130827</t>
  </si>
  <si>
    <t>COMPLETE WIPAS 20130909</t>
  </si>
  <si>
    <t>COMPLETE WIPAS 20130918</t>
  </si>
  <si>
    <t>135TH CH DET</t>
  </si>
  <si>
    <t>RHODES GARY RAYMOND</t>
  </si>
  <si>
    <t>NEWLIN, KENNETH D.</t>
  </si>
  <si>
    <t>EBB, ERIC L.</t>
  </si>
  <si>
    <t>CARR, COURTNEY</t>
  </si>
  <si>
    <t>POSTED TO IPERMS W/OUT SIGNATURE 20130918</t>
  </si>
  <si>
    <t>DAHLIE, ANDREW J.</t>
  </si>
  <si>
    <t>COMPLETE WIPAS 20130920</t>
  </si>
  <si>
    <t>BURKE, JASON</t>
  </si>
  <si>
    <t>COMPLETE WIPAS 20131008</t>
  </si>
  <si>
    <t>DET 1 C C CO 1-147TH AVN BN</t>
  </si>
  <si>
    <t>COMPLETE WIPAS 20131015</t>
  </si>
  <si>
    <t>COMPLETE WIPAS 20131016</t>
  </si>
  <si>
    <t>DAVIS, TIMOTHY</t>
  </si>
  <si>
    <t>COMPLETE WIPAS 20131006</t>
  </si>
  <si>
    <t>SCOTT, BRANDON</t>
  </si>
  <si>
    <t>COMPLETE WIPAS 20131030</t>
  </si>
  <si>
    <t>HENDERSHOT, LISA L</t>
  </si>
  <si>
    <t>10/06/20113</t>
  </si>
  <si>
    <t>COMPLETE WIPAS 20131101</t>
  </si>
  <si>
    <t>COMPLETE WIPAS 20131104</t>
  </si>
  <si>
    <t>6/31/2013</t>
  </si>
  <si>
    <t>COMPLETE WIPAS 20131112</t>
  </si>
  <si>
    <t>SHARP, JASON</t>
  </si>
  <si>
    <t>DET 1 CO C 1-128</t>
  </si>
  <si>
    <t>UPDATED FROM MAJ GELLERUP THAT IT'S AT G1 20131022</t>
  </si>
  <si>
    <t>CO D 1ST BN 147TH AVN</t>
  </si>
  <si>
    <t>CLIFT, ROBERT</t>
  </si>
  <si>
    <t>GRAHAM, DONALD C.</t>
  </si>
  <si>
    <t>COMPLETE WIPAS 20131007</t>
  </si>
  <si>
    <t>MANSFIELD, JASON B.</t>
  </si>
  <si>
    <t>COMPLETE WIPAS 20131119</t>
  </si>
  <si>
    <t>COMPLETE WIPAS 20131125</t>
  </si>
  <si>
    <t>BOXRUCKER, TRAVIS</t>
  </si>
  <si>
    <t>LTC BUSH</t>
  </si>
  <si>
    <t>CO E, 1ST BN 147TH AVN</t>
  </si>
  <si>
    <t xml:space="preserve">132d </t>
  </si>
  <si>
    <t>COMPLETE WIPAS 20131126</t>
  </si>
  <si>
    <t>COMPLETE WIPAS 20131203</t>
  </si>
  <si>
    <t>ANDERSON, MARK E.</t>
  </si>
  <si>
    <t>COMPLETE WIPAS 20131209</t>
  </si>
  <si>
    <t>HEDMAN, DOUGLAS</t>
  </si>
  <si>
    <t>COMPLETE WIPAS 20140121</t>
  </si>
  <si>
    <t>COMPLETE WIPAS 20131219</t>
  </si>
  <si>
    <t>WILDES, TIMOTHY J.</t>
  </si>
  <si>
    <t>05/25/2011`</t>
  </si>
  <si>
    <t>COMPLETE WIPAS 20140102</t>
  </si>
  <si>
    <t>LANGEBERGE, JOHN P.</t>
  </si>
  <si>
    <t>12/04/2013S</t>
  </si>
  <si>
    <t>COMPLETE WIPAS 20141013</t>
  </si>
  <si>
    <t>DUFFY, JEREMY J.</t>
  </si>
  <si>
    <t>11/31/2013</t>
  </si>
  <si>
    <t>COMPLETE WIPAS 20140218</t>
  </si>
  <si>
    <t xml:space="preserve">STRICKROOT, RICK L. </t>
  </si>
  <si>
    <t>GERETY, JULIE M.</t>
  </si>
  <si>
    <t>COMPLETE WIPAS 20140220</t>
  </si>
  <si>
    <t xml:space="preserve">LATZA, SARAH L. </t>
  </si>
  <si>
    <t>COMPLETE WIPAS 20140221</t>
  </si>
  <si>
    <t>COMPLETE WIPAS 20140226</t>
  </si>
  <si>
    <t>COMPLETE WIPAS 20140227</t>
  </si>
  <si>
    <t>HEDMAN, DOUGLAS V.</t>
  </si>
  <si>
    <t>COMPLETE WIPAS 20140303</t>
  </si>
  <si>
    <t>COMPLETE WIPAS 20140306</t>
  </si>
  <si>
    <t>COMPLETE WIPAS 20140310//RESUBMITTED 20140407</t>
  </si>
  <si>
    <t>COMPLETE WIPAS 20140310</t>
  </si>
  <si>
    <t>SR OPT</t>
  </si>
  <si>
    <t>COMPLETE WIPAS 20140312</t>
  </si>
  <si>
    <t>WICKLAND, ANDREW</t>
  </si>
  <si>
    <t>COMPLETE WIPAS 20140319</t>
  </si>
  <si>
    <t>COMPLETE WIPAS 20140320</t>
  </si>
  <si>
    <t>CO E 1ST BN 147TH AVN</t>
  </si>
  <si>
    <t>LARDIE, BENNET R.</t>
  </si>
  <si>
    <t>DROESSLER, BARTHOLOMEW</t>
  </si>
  <si>
    <t>COMPLETE WIPAS 20140324</t>
  </si>
  <si>
    <t>HEITZ, ROBERT</t>
  </si>
  <si>
    <t>STEPP, BRADLEY</t>
  </si>
  <si>
    <t>RIBEIRO, PHILIP</t>
  </si>
  <si>
    <t>COMPLETE WIPAS 20140402</t>
  </si>
  <si>
    <t>SISCO, KEVIN</t>
  </si>
  <si>
    <t>COMPLETE WIPAS 20140404</t>
  </si>
  <si>
    <t>STRUB, MATTHEW J</t>
  </si>
  <si>
    <t>GERERTY, JULIE</t>
  </si>
  <si>
    <t>COMPLETE WIPAS 20140410</t>
  </si>
  <si>
    <t>COMPLETE WIPAS 20140429</t>
  </si>
  <si>
    <t>COMPLETE WIPAS 20140424</t>
  </si>
  <si>
    <t>COMPLETE WIPAS 20140527</t>
  </si>
  <si>
    <t>DAVIS, TIMOTHY J.</t>
  </si>
  <si>
    <t>COMPLETE WIPAS 20140528</t>
  </si>
  <si>
    <t>COMPLETE WIPAS 20140609</t>
  </si>
  <si>
    <t>COMPLETE WIPAS 20140610</t>
  </si>
  <si>
    <t>SIGNED VERSION TO CPT BAER 20140615</t>
  </si>
  <si>
    <t xml:space="preserve">DENSON, DOUGLAS </t>
  </si>
  <si>
    <t>COMPLETE WIPAS 20140617</t>
  </si>
  <si>
    <t xml:space="preserve">COR </t>
  </si>
  <si>
    <t>COMPLETE WIPAS 20140623</t>
  </si>
  <si>
    <t>COMPLETE WIPAS 20140707</t>
  </si>
  <si>
    <t>COMPLETE WIPAS 20140708</t>
  </si>
  <si>
    <t xml:space="preserve">WATKINS, STEPHEN </t>
  </si>
  <si>
    <t>GREEN, JESSE</t>
  </si>
  <si>
    <t>COMPLETE WIPAS 20140711</t>
  </si>
  <si>
    <t>SF INITIATED, REMINDED TO WORK ON IT FOR COR ON 20140813</t>
  </si>
  <si>
    <t>READY FOR SR COMMENTS/20140819</t>
  </si>
  <si>
    <t>REDAY FOR SR COMMENTS/20140819</t>
  </si>
  <si>
    <t>AT RATER FOR COMMENTS/20140808</t>
  </si>
  <si>
    <t>OER SHELL CUT AND READY FOR RATER COMMENTS 20140808</t>
  </si>
  <si>
    <t>SF INITIATED IN EES 20140409/REMINDED TO COMPLETE IT 20140819</t>
  </si>
  <si>
    <t>OER CUT IN EES, READY FOR RATER COMMENTS 20140819</t>
  </si>
  <si>
    <t>OER SHELL CUT 20140821</t>
  </si>
  <si>
    <t>OER SHELL CUT, READY FOR RATER COMMENTS  20140904</t>
  </si>
  <si>
    <t>OER SHELL CUT 20140916 (VERIFY THRU DATE FOR E CO COC)</t>
  </si>
  <si>
    <t>OER SHELL CUT 20140916</t>
  </si>
  <si>
    <t>OER SHELL CUT 20140916, ADD PT DATA</t>
  </si>
  <si>
    <t>SF COMPLETE, NEED TO START SHELL 20140927//SFC ELDER</t>
  </si>
  <si>
    <t xml:space="preserve">JOHANEK JEREMY J. </t>
  </si>
  <si>
    <t>AT SR FOR COMMENTS 20140618</t>
  </si>
  <si>
    <t>SNAMISKA KYLE L.</t>
  </si>
  <si>
    <t xml:space="preserve">KNUPPEL MICHAEL J. </t>
  </si>
  <si>
    <t>AT SR FOR COMMENTS 20140617</t>
  </si>
  <si>
    <t>LE THINH D.</t>
  </si>
  <si>
    <t>CALKINS RYAN M.</t>
  </si>
  <si>
    <t>MURRAY MICHAEL P</t>
  </si>
  <si>
    <t>QRQD2</t>
  </si>
  <si>
    <t>WOLLERSHIEM JASON W</t>
  </si>
  <si>
    <t>NH8G6</t>
  </si>
  <si>
    <t>WEISS MARCEA A.</t>
  </si>
  <si>
    <t>X91B1</t>
  </si>
  <si>
    <t>LARSON BRANDON M.</t>
  </si>
  <si>
    <t xml:space="preserve">SCOTT NATHANIEL A. </t>
  </si>
  <si>
    <t>NEED TO COMPLETE IERW THEN WILL BE EXTENDED ANNUAL UNLESS COR FIRST</t>
  </si>
  <si>
    <t>VBDC1</t>
  </si>
  <si>
    <t>HOWARD BENJAMIN T.</t>
  </si>
  <si>
    <t>VOSS CASEY J.</t>
  </si>
  <si>
    <t>SKINDRUD LEIF A.</t>
  </si>
  <si>
    <t>SMITH CORY M.</t>
  </si>
  <si>
    <t>PAULSON JEFFREY D.</t>
  </si>
  <si>
    <t xml:space="preserve">KRAMER SCOTT M. </t>
  </si>
  <si>
    <t xml:space="preserve">RYAN WILLIAM J. </t>
  </si>
  <si>
    <t xml:space="preserve">EALY CORY J. </t>
  </si>
  <si>
    <t>HANSEN JESSE R.</t>
  </si>
  <si>
    <t>FRY DOUGLAS</t>
  </si>
  <si>
    <t xml:space="preserve">RAMM RANDALL R. </t>
  </si>
  <si>
    <t>RICHEY WILLIAM C.</t>
  </si>
  <si>
    <t>NAINES EDWARD J.</t>
  </si>
  <si>
    <t>THRU DATE PENDING IST DATE</t>
  </si>
  <si>
    <t>DOURN MATTHEW S.</t>
  </si>
  <si>
    <t>HOFER ROBERT M.</t>
  </si>
  <si>
    <t>MACK NATHAN D.</t>
  </si>
  <si>
    <t>LITSCHER DANIEL J.</t>
  </si>
  <si>
    <t xml:space="preserve">HAMILTON DANIEL P. </t>
  </si>
  <si>
    <t>WOLFERTZ BEAU A.</t>
  </si>
  <si>
    <t>BASSET PETER S.</t>
  </si>
  <si>
    <t>BRANDT DIRK M.</t>
  </si>
  <si>
    <t>HANDEL MICHAEL R.</t>
  </si>
  <si>
    <t>SIER MARK D.</t>
  </si>
  <si>
    <t xml:space="preserve">SIMETH RACHEL L. </t>
  </si>
  <si>
    <t>TOMOMITSU CALVIN E.</t>
  </si>
  <si>
    <t>LATZA ADAM C.</t>
  </si>
  <si>
    <t>PENDING IERW GRADUATION DATE</t>
  </si>
  <si>
    <t>NEEDS TO GRADUATE IERW FIRST</t>
  </si>
  <si>
    <t>Rating chain changed. Does not need a SR Option. Will have annual w/Ramm as SR</t>
  </si>
  <si>
    <t>NEEDS TO COMPLETE IERW</t>
  </si>
  <si>
    <t>RATER COMMENTS FINISHED. READY FOR INTERMEDIATE RATER COMMENTS (LTC BUSH)</t>
  </si>
  <si>
    <t>NO SF CREATED, BUT OER IS COMPLETE AND READY FOR SIGNATURES</t>
  </si>
  <si>
    <t>OER RATER COMMENTS COMPLETED. READY FOR SR COMMENTS (COL GERETY)</t>
  </si>
  <si>
    <t>OER SHELL CREATED. READY FOR RATER COMMENTS (LTC SOUTHWORTH)</t>
  </si>
  <si>
    <t>OER COMMENTS COMPLETE. READY TO BE LOCKED AND SIGNED BY ALL SMs</t>
  </si>
  <si>
    <t>ADDRESSED THIS UP ON TOP OF THE LIST. YOU MAY WANT TO DELETE THIS LINE.</t>
  </si>
  <si>
    <t>OER RATER COMMENTS COMPLETED. READY FOR SR COMMENTS (LTC SOUTHWORTH)</t>
  </si>
  <si>
    <t xml:space="preserve">NO SF CREATED </t>
  </si>
  <si>
    <t>SF CREATED, DATE UNKNOWN</t>
  </si>
  <si>
    <t>NO SF CREATED</t>
  </si>
  <si>
    <t>NO SF CREATED, RETIRING 22DEC14</t>
  </si>
  <si>
    <t>SF CREATED, OER CREATED, READY FOR RATER COMMENTS (LTC SOUTHWORTH)</t>
  </si>
  <si>
    <r>
      <t xml:space="preserve">AT RATER FOR COMMENTS, </t>
    </r>
    <r>
      <rPr>
        <b/>
        <sz val="10"/>
        <color rgb="FFFF0000"/>
        <rFont val="Calibri"/>
        <family val="2"/>
        <scheme val="minor"/>
      </rPr>
      <t>SF SHELL CREATED 10/22/2014</t>
    </r>
  </si>
  <si>
    <t>SUBMITTED TO HQDA 20141021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</si>
</sst>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24"/>
      <color indexed="81"/>
      <name val="Tahoma"/>
      <family val="2"/>
    </font>
    <font>
      <sz val="24"/>
      <color indexed="81"/>
      <name val="Tahoma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indexed="8"/>
      <name val="Arial"/>
      <family val="2"/>
    </font>
    <font>
      <b/>
      <sz val="14"/>
      <color theme="0" tint="-4.9989318521683403E-2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22"/>
      </patternFill>
    </fill>
    <fill>
      <patternFill patternType="solid">
        <fgColor rgb="FF92D05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164" fontId="0" fillId="0" borderId="0"/>
    <xf numFmtId="164" fontId="1" fillId="0" borderId="0"/>
    <xf numFmtId="164" fontId="1" fillId="0" borderId="0"/>
    <xf numFmtId="0" fontId="4" fillId="0" borderId="0"/>
    <xf numFmtId="164" fontId="4" fillId="0" borderId="0"/>
  </cellStyleXfs>
  <cellXfs count="127">
    <xf numFmtId="164" fontId="0" fillId="0" borderId="0" xfId="0"/>
    <xf numFmtId="164" fontId="0" fillId="0" borderId="0" xfId="0" applyNumberFormat="1" applyAlignment="1">
      <alignment horizontal="center"/>
    </xf>
    <xf numFmtId="164" fontId="0" fillId="0" borderId="0" xfId="0" applyAlignment="1">
      <alignment horizontal="center"/>
    </xf>
    <xf numFmtId="164" fontId="2" fillId="0" borderId="0" xfId="0" applyFont="1"/>
    <xf numFmtId="164" fontId="4" fillId="0" borderId="0" xfId="0" applyNumberFormat="1" applyFont="1"/>
    <xf numFmtId="164" fontId="0" fillId="0" borderId="0" xfId="0" applyNumberFormat="1"/>
    <xf numFmtId="164" fontId="0" fillId="2" borderId="0" xfId="0" applyFill="1"/>
    <xf numFmtId="164" fontId="9" fillId="0" borderId="1" xfId="0" applyNumberFormat="1" applyFont="1" applyFill="1" applyBorder="1" applyAlignment="1">
      <alignment horizontal="left"/>
    </xf>
    <xf numFmtId="1" fontId="9" fillId="0" borderId="1" xfId="0" applyNumberFormat="1" applyFont="1" applyFill="1" applyBorder="1" applyAlignment="1">
      <alignment horizontal="center"/>
    </xf>
    <xf numFmtId="164" fontId="9" fillId="0" borderId="1" xfId="0" applyFont="1" applyFill="1" applyBorder="1" applyAlignment="1">
      <alignment horizontal="left"/>
    </xf>
    <xf numFmtId="164" fontId="9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64" fontId="9" fillId="0" borderId="1" xfId="0" applyFont="1" applyFill="1" applyBorder="1" applyAlignment="1">
      <alignment horizontal="left" indent="1"/>
    </xf>
    <xf numFmtId="164" fontId="9" fillId="0" borderId="1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/>
    <xf numFmtId="164" fontId="8" fillId="0" borderId="1" xfId="0" applyNumberFormat="1" applyFont="1" applyFill="1" applyBorder="1" applyAlignment="1"/>
    <xf numFmtId="164" fontId="0" fillId="0" borderId="0" xfId="0" applyNumberFormat="1" applyAlignment="1">
      <alignment horizontal="left"/>
    </xf>
    <xf numFmtId="0" fontId="4" fillId="0" borderId="1" xfId="3" applyBorder="1"/>
    <xf numFmtId="164" fontId="10" fillId="3" borderId="0" xfId="0" applyFont="1" applyFill="1" applyAlignment="1">
      <alignment wrapText="1"/>
    </xf>
    <xf numFmtId="164" fontId="0" fillId="0" borderId="0" xfId="0" applyAlignment="1">
      <alignment vertical="top" wrapText="1"/>
    </xf>
    <xf numFmtId="164" fontId="0" fillId="0" borderId="1" xfId="0" applyBorder="1" applyAlignment="1">
      <alignment vertical="top" wrapText="1"/>
    </xf>
    <xf numFmtId="164" fontId="2" fillId="0" borderId="1" xfId="4" applyNumberFormat="1" applyFont="1" applyFill="1" applyBorder="1" applyAlignment="1"/>
    <xf numFmtId="164" fontId="4" fillId="0" borderId="0" xfId="4" applyNumberFormat="1" applyAlignment="1"/>
    <xf numFmtId="164" fontId="4" fillId="0" borderId="0" xfId="4" applyNumberFormat="1" applyAlignment="1">
      <alignment horizontal="left"/>
    </xf>
    <xf numFmtId="164" fontId="2" fillId="0" borderId="2" xfId="4" applyFont="1" applyFill="1" applyBorder="1" applyAlignment="1"/>
    <xf numFmtId="164" fontId="2" fillId="0" borderId="1" xfId="4" applyNumberFormat="1" applyFont="1" applyBorder="1"/>
    <xf numFmtId="164" fontId="2" fillId="0" borderId="2" xfId="4" applyFont="1" applyFill="1" applyBorder="1" applyAlignment="1">
      <alignment vertical="center"/>
    </xf>
    <xf numFmtId="164" fontId="2" fillId="0" borderId="0" xfId="4" applyFont="1" applyFill="1" applyAlignment="1"/>
    <xf numFmtId="164" fontId="4" fillId="0" borderId="0" xfId="4" applyNumberFormat="1" applyFont="1"/>
    <xf numFmtId="164" fontId="4" fillId="0" borderId="0" xfId="4" applyNumberFormat="1" applyAlignment="1">
      <alignment horizontal="center"/>
    </xf>
    <xf numFmtId="164" fontId="0" fillId="4" borderId="0" xfId="0" applyFill="1"/>
    <xf numFmtId="164" fontId="11" fillId="5" borderId="1" xfId="1" applyNumberFormat="1" applyFont="1" applyFill="1" applyBorder="1" applyAlignment="1">
      <alignment horizontal="center" vertical="center" wrapText="1"/>
    </xf>
    <xf numFmtId="164" fontId="11" fillId="5" borderId="1" xfId="1" applyFont="1" applyFill="1" applyBorder="1" applyAlignment="1">
      <alignment horizontal="center" vertical="center" wrapText="1"/>
    </xf>
    <xf numFmtId="164" fontId="11" fillId="5" borderId="1" xfId="1" applyFont="1" applyFill="1" applyBorder="1" applyAlignment="1">
      <alignment horizontal="center" vertical="center"/>
    </xf>
    <xf numFmtId="164" fontId="11" fillId="5" borderId="1" xfId="0" applyNumberFormat="1" applyFont="1" applyFill="1" applyBorder="1" applyAlignment="1">
      <alignment horizontal="center" vertical="center" wrapText="1"/>
    </xf>
    <xf numFmtId="164" fontId="11" fillId="5" borderId="1" xfId="1" applyNumberFormat="1" applyFont="1" applyFill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horizontal="left"/>
    </xf>
    <xf numFmtId="164" fontId="13" fillId="0" borderId="1" xfId="0" applyFont="1" applyFill="1" applyBorder="1" applyAlignment="1">
      <alignment horizontal="left"/>
    </xf>
    <xf numFmtId="164" fontId="12" fillId="0" borderId="1" xfId="0" applyFont="1" applyBorder="1" applyAlignment="1">
      <alignment vertical="top" wrapText="1"/>
    </xf>
    <xf numFmtId="164" fontId="13" fillId="0" borderId="1" xfId="0" applyFont="1" applyFill="1" applyBorder="1" applyAlignment="1">
      <alignment horizontal="left" indent="1"/>
    </xf>
    <xf numFmtId="164" fontId="13" fillId="0" borderId="1" xfId="0" applyNumberFormat="1" applyFont="1" applyFill="1" applyBorder="1" applyAlignment="1">
      <alignment horizontal="center"/>
    </xf>
    <xf numFmtId="164" fontId="13" fillId="0" borderId="1" xfId="0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" fontId="13" fillId="6" borderId="1" xfId="0" applyNumberFormat="1" applyFont="1" applyFill="1" applyBorder="1" applyAlignment="1">
      <alignment horizontal="center"/>
    </xf>
    <xf numFmtId="164" fontId="12" fillId="2" borderId="0" xfId="0" applyFont="1" applyFill="1"/>
    <xf numFmtId="164" fontId="12" fillId="0" borderId="0" xfId="0" applyFont="1"/>
    <xf numFmtId="1" fontId="14" fillId="0" borderId="1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3" fillId="0" borderId="0" xfId="0" applyNumberFormat="1" applyFont="1" applyFill="1"/>
    <xf numFmtId="0" fontId="3" fillId="0" borderId="1" xfId="0" applyNumberFormat="1" applyFont="1" applyFill="1" applyBorder="1"/>
    <xf numFmtId="0" fontId="0" fillId="0" borderId="1" xfId="0" applyNumberFormat="1" applyFill="1" applyBorder="1" applyAlignment="1">
      <alignment horizontal="left"/>
    </xf>
    <xf numFmtId="0" fontId="0" fillId="0" borderId="1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0" xfId="0" applyNumberFormat="1" applyFill="1"/>
    <xf numFmtId="14" fontId="0" fillId="0" borderId="1" xfId="0" applyNumberForma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0" fillId="0" borderId="1" xfId="0" applyNumberFormat="1" applyFill="1" applyBorder="1"/>
    <xf numFmtId="0" fontId="0" fillId="0" borderId="3" xfId="0" applyNumberFormat="1" applyFill="1" applyBorder="1" applyAlignment="1">
      <alignment horizontal="center"/>
    </xf>
    <xf numFmtId="0" fontId="0" fillId="0" borderId="0" xfId="0" applyNumberFormat="1" applyFill="1" applyAlignment="1">
      <alignment horizontal="left"/>
    </xf>
    <xf numFmtId="14" fontId="3" fillId="0" borderId="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0" xfId="0" applyNumberFormat="1" applyFont="1" applyFill="1" applyAlignment="1">
      <alignment wrapText="1"/>
    </xf>
    <xf numFmtId="0" fontId="15" fillId="0" borderId="1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0" fontId="3" fillId="0" borderId="0" xfId="0" applyNumberFormat="1" applyFont="1" applyAlignment="1">
      <alignment horizontal="center"/>
    </xf>
    <xf numFmtId="0" fontId="12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14" fontId="3" fillId="0" borderId="0" xfId="0" applyNumberFormat="1" applyFont="1" applyFill="1"/>
    <xf numFmtId="14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3" fillId="0" borderId="0" xfId="0" applyNumberFormat="1" applyFont="1"/>
    <xf numFmtId="14" fontId="3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left"/>
    </xf>
    <xf numFmtId="0" fontId="0" fillId="0" borderId="0" xfId="0" applyNumberFormat="1"/>
    <xf numFmtId="0" fontId="3" fillId="6" borderId="1" xfId="0" applyNumberFormat="1" applyFont="1" applyFill="1" applyBorder="1" applyAlignment="1">
      <alignment horizontal="left"/>
    </xf>
    <xf numFmtId="0" fontId="3" fillId="6" borderId="1" xfId="0" applyNumberFormat="1" applyFont="1" applyFill="1" applyBorder="1" applyAlignment="1">
      <alignment horizontal="center"/>
    </xf>
    <xf numFmtId="14" fontId="3" fillId="6" borderId="1" xfId="0" applyNumberFormat="1" applyFont="1" applyFill="1" applyBorder="1" applyAlignment="1">
      <alignment horizontal="center"/>
    </xf>
    <xf numFmtId="14" fontId="3" fillId="6" borderId="1" xfId="0" applyNumberFormat="1" applyFont="1" applyFill="1" applyBorder="1" applyAlignment="1">
      <alignment horizontal="left"/>
    </xf>
    <xf numFmtId="0" fontId="3" fillId="6" borderId="0" xfId="0" applyNumberFormat="1" applyFont="1" applyFill="1"/>
    <xf numFmtId="0" fontId="3" fillId="0" borderId="0" xfId="0" applyNumberFormat="1" applyFont="1" applyAlignment="1">
      <alignment horizontal="left"/>
    </xf>
    <xf numFmtId="0" fontId="3" fillId="6" borderId="1" xfId="0" applyNumberFormat="1" applyFont="1" applyFill="1" applyBorder="1"/>
    <xf numFmtId="0" fontId="3" fillId="6" borderId="3" xfId="0" applyNumberFormat="1" applyFont="1" applyFill="1" applyBorder="1" applyAlignment="1">
      <alignment horizontal="left"/>
    </xf>
    <xf numFmtId="0" fontId="3" fillId="6" borderId="3" xfId="0" applyNumberFormat="1" applyFont="1" applyFill="1" applyBorder="1" applyAlignment="1">
      <alignment horizontal="center"/>
    </xf>
    <xf numFmtId="14" fontId="0" fillId="0" borderId="0" xfId="0" applyNumberFormat="1"/>
    <xf numFmtId="14" fontId="3" fillId="6" borderId="3" xfId="0" applyNumberFormat="1" applyFont="1" applyFill="1" applyBorder="1" applyAlignment="1">
      <alignment horizontal="center"/>
    </xf>
    <xf numFmtId="14" fontId="3" fillId="6" borderId="3" xfId="0" applyNumberFormat="1" applyFont="1" applyFill="1" applyBorder="1" applyAlignment="1">
      <alignment horizontal="left"/>
    </xf>
    <xf numFmtId="1" fontId="14" fillId="7" borderId="1" xfId="0" applyNumberFormat="1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left"/>
    </xf>
    <xf numFmtId="164" fontId="3" fillId="2" borderId="0" xfId="0" applyFont="1" applyFill="1"/>
    <xf numFmtId="164" fontId="3" fillId="0" borderId="0" xfId="0" applyFont="1"/>
    <xf numFmtId="1" fontId="16" fillId="7" borderId="1" xfId="0" applyNumberFormat="1" applyFont="1" applyFill="1" applyBorder="1" applyAlignment="1">
      <alignment horizontal="center"/>
    </xf>
    <xf numFmtId="164" fontId="16" fillId="0" borderId="1" xfId="0" applyNumberFormat="1" applyFont="1" applyFill="1" applyBorder="1" applyAlignment="1">
      <alignment horizontal="left"/>
    </xf>
    <xf numFmtId="164" fontId="16" fillId="0" borderId="1" xfId="0" applyFont="1" applyFill="1" applyBorder="1" applyAlignment="1">
      <alignment horizontal="left"/>
    </xf>
    <xf numFmtId="164" fontId="17" fillId="0" borderId="1" xfId="0" applyFont="1" applyBorder="1" applyAlignment="1">
      <alignment vertical="top" wrapText="1"/>
    </xf>
    <xf numFmtId="164" fontId="16" fillId="0" borderId="1" xfId="0" applyFont="1" applyFill="1" applyBorder="1" applyAlignment="1">
      <alignment horizontal="left" indent="1"/>
    </xf>
    <xf numFmtId="164" fontId="16" fillId="0" borderId="1" xfId="0" applyNumberFormat="1" applyFont="1" applyFill="1" applyBorder="1" applyAlignment="1">
      <alignment horizontal="center"/>
    </xf>
    <xf numFmtId="164" fontId="16" fillId="0" borderId="1" xfId="0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164" fontId="17" fillId="2" borderId="0" xfId="0" applyFont="1" applyFill="1"/>
    <xf numFmtId="164" fontId="17" fillId="0" borderId="0" xfId="0" applyFont="1"/>
    <xf numFmtId="1" fontId="13" fillId="0" borderId="1" xfId="0" applyNumberFormat="1" applyFont="1" applyFill="1" applyBorder="1" applyAlignment="1">
      <alignment horizontal="center"/>
    </xf>
    <xf numFmtId="164" fontId="9" fillId="8" borderId="1" xfId="0" applyNumberFormat="1" applyFont="1" applyFill="1" applyBorder="1" applyAlignment="1">
      <alignment horizontal="left"/>
    </xf>
    <xf numFmtId="164" fontId="9" fillId="8" borderId="1" xfId="0" applyFont="1" applyFill="1" applyBorder="1" applyAlignment="1">
      <alignment horizontal="left"/>
    </xf>
    <xf numFmtId="164" fontId="9" fillId="8" borderId="1" xfId="0" applyFont="1" applyFill="1" applyBorder="1" applyAlignment="1">
      <alignment horizontal="center"/>
    </xf>
    <xf numFmtId="1" fontId="9" fillId="8" borderId="1" xfId="0" applyNumberFormat="1" applyFont="1" applyFill="1" applyBorder="1" applyAlignment="1">
      <alignment horizontal="center"/>
    </xf>
    <xf numFmtId="164" fontId="18" fillId="0" borderId="1" xfId="0" applyNumberFormat="1" applyFont="1" applyFill="1" applyBorder="1" applyAlignment="1">
      <alignment horizontal="left"/>
    </xf>
    <xf numFmtId="164" fontId="18" fillId="8" borderId="1" xfId="0" applyNumberFormat="1" applyFont="1" applyFill="1" applyBorder="1" applyAlignment="1">
      <alignment horizontal="center"/>
    </xf>
    <xf numFmtId="164" fontId="18" fillId="8" borderId="1" xfId="0" applyNumberFormat="1" applyFont="1" applyFill="1" applyBorder="1" applyAlignment="1">
      <alignment horizontal="left"/>
    </xf>
    <xf numFmtId="164" fontId="18" fillId="8" borderId="1" xfId="0" applyFont="1" applyFill="1" applyBorder="1" applyAlignment="1">
      <alignment horizontal="left" indent="1"/>
    </xf>
    <xf numFmtId="164" fontId="13" fillId="8" borderId="1" xfId="0" applyNumberFormat="1" applyFont="1" applyFill="1" applyBorder="1" applyAlignment="1">
      <alignment horizontal="left"/>
    </xf>
    <xf numFmtId="164" fontId="19" fillId="8" borderId="1" xfId="0" applyNumberFormat="1" applyFont="1" applyFill="1" applyBorder="1" applyAlignment="1">
      <alignment horizontal="left"/>
    </xf>
    <xf numFmtId="164" fontId="19" fillId="8" borderId="1" xfId="0" applyNumberFormat="1" applyFont="1" applyFill="1" applyBorder="1" applyAlignment="1">
      <alignment horizontal="center"/>
    </xf>
    <xf numFmtId="164" fontId="13" fillId="0" borderId="3" xfId="0" applyFont="1" applyFill="1" applyBorder="1" applyAlignment="1">
      <alignment horizontal="left"/>
    </xf>
    <xf numFmtId="164" fontId="14" fillId="0" borderId="1" xfId="0" applyFont="1" applyFill="1" applyBorder="1" applyAlignment="1">
      <alignment horizontal="left"/>
    </xf>
    <xf numFmtId="164" fontId="3" fillId="0" borderId="1" xfId="0" applyFont="1" applyBorder="1" applyAlignment="1">
      <alignment vertical="top" wrapText="1"/>
    </xf>
    <xf numFmtId="164" fontId="14" fillId="0" borderId="1" xfId="0" applyFont="1" applyFill="1" applyBorder="1" applyAlignment="1">
      <alignment horizontal="left" indent="1"/>
    </xf>
    <xf numFmtId="164" fontId="14" fillId="0" borderId="1" xfId="0" applyNumberFormat="1" applyFont="1" applyFill="1" applyBorder="1" applyAlignment="1">
      <alignment horizontal="center"/>
    </xf>
    <xf numFmtId="164" fontId="14" fillId="0" borderId="1" xfId="0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</cellXfs>
  <cellStyles count="5">
    <cellStyle name="Normal" xfId="0" builtinId="0"/>
    <cellStyle name="Normal 10" xfId="4"/>
    <cellStyle name="Normal 2" xfId="1"/>
    <cellStyle name="Normal 2 2" xfId="2"/>
    <cellStyle name="Normal 3" xfId="3"/>
  </cellStyles>
  <dxfs count="20"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6" tint="-0.24994659260841701"/>
        </patternFill>
      </fill>
    </dxf>
    <dxf>
      <fill>
        <patternFill>
          <bgColor rgb="FFC00000"/>
        </patternFill>
      </fill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C61414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</dxf>
    <dxf>
      <fill>
        <patternFill>
          <bgColor theme="6" tint="-0.24994659260841701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9" defaultPivotStyle="PivotStyleLight16"/>
  <colors>
    <mruColors>
      <color rgb="FFC6141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1361378</xdr:colOff>
      <xdr:row>0</xdr:row>
      <xdr:rowOff>90604</xdr:rowOff>
    </xdr:from>
    <xdr:to>
      <xdr:col>13</xdr:col>
      <xdr:colOff>2337110</xdr:colOff>
      <xdr:row>0</xdr:row>
      <xdr:rowOff>1033579</xdr:rowOff>
    </xdr:to>
    <xdr:pic>
      <xdr:nvPicPr>
        <xdr:cNvPr id="4" name="Picture 3" descr="C:\Users\maria.tejadamurillo\Desktop\COL_McDowell_Cdrs_coin_Back_Smal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 flipH="1">
          <a:off x="11550805" y="90604"/>
          <a:ext cx="975732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6"/>
  <sheetViews>
    <sheetView workbookViewId="0">
      <selection activeCell="G2" sqref="G2"/>
    </sheetView>
  </sheetViews>
  <sheetFormatPr defaultRowHeight="14.4"/>
  <cols>
    <col min="1" max="1" width="21.6640625" customWidth="1"/>
    <col min="2" max="2" width="40" customWidth="1"/>
    <col min="3" max="3" width="24" customWidth="1"/>
    <col min="4" max="4" width="26.109375" customWidth="1"/>
    <col min="6" max="6" width="27.6640625" customWidth="1"/>
    <col min="7" max="7" width="30.33203125" customWidth="1"/>
    <col min="8" max="8" width="14.109375" style="30" customWidth="1"/>
    <col min="9" max="10" width="9.109375" style="6"/>
  </cols>
  <sheetData>
    <row r="1" spans="1:10" ht="40.200000000000003">
      <c r="A1" s="18" t="s">
        <v>29</v>
      </c>
      <c r="B1" s="18" t="s">
        <v>30</v>
      </c>
      <c r="C1" s="18" t="s">
        <v>31</v>
      </c>
      <c r="D1" s="18" t="s">
        <v>32</v>
      </c>
      <c r="E1" s="18" t="s">
        <v>33</v>
      </c>
      <c r="F1" s="18" t="s">
        <v>34</v>
      </c>
      <c r="G1" s="18" t="s">
        <v>35</v>
      </c>
      <c r="H1" s="30" t="s">
        <v>40</v>
      </c>
    </row>
    <row r="2" spans="1:10">
      <c r="A2" s="19"/>
      <c r="B2" s="19"/>
      <c r="C2" s="19"/>
      <c r="D2" s="19"/>
      <c r="E2" s="19"/>
      <c r="F2" s="19"/>
      <c r="G2" s="19"/>
      <c r="H2" s="30" t="s">
        <v>36</v>
      </c>
      <c r="J2" s="6">
        <f>A2</f>
        <v>0</v>
      </c>
    </row>
    <row r="3" spans="1:10">
      <c r="A3" s="19"/>
      <c r="B3" s="19"/>
      <c r="C3" s="19"/>
      <c r="D3" s="19"/>
      <c r="E3" s="19"/>
      <c r="F3" s="19"/>
      <c r="G3" s="19"/>
      <c r="H3" s="30" t="s">
        <v>36</v>
      </c>
      <c r="J3" s="6">
        <f t="shared" ref="J3:J66" si="0">A3</f>
        <v>0</v>
      </c>
    </row>
    <row r="4" spans="1:10">
      <c r="A4" s="19"/>
      <c r="B4" s="19"/>
      <c r="C4" s="19"/>
      <c r="D4" s="19"/>
      <c r="E4" s="19"/>
      <c r="F4" s="19"/>
      <c r="G4" s="19"/>
      <c r="H4" s="30" t="s">
        <v>36</v>
      </c>
      <c r="J4" s="6">
        <f t="shared" si="0"/>
        <v>0</v>
      </c>
    </row>
    <row r="5" spans="1:10">
      <c r="A5" s="19"/>
      <c r="B5" s="19"/>
      <c r="C5" s="19"/>
      <c r="D5" s="19"/>
      <c r="E5" s="19"/>
      <c r="F5" s="19"/>
      <c r="G5" s="19"/>
      <c r="H5" s="30" t="s">
        <v>36</v>
      </c>
      <c r="J5" s="6">
        <f t="shared" si="0"/>
        <v>0</v>
      </c>
    </row>
    <row r="6" spans="1:10">
      <c r="A6" s="19"/>
      <c r="B6" s="19"/>
      <c r="C6" s="19"/>
      <c r="D6" s="19"/>
      <c r="E6" s="19"/>
      <c r="F6" s="19"/>
      <c r="G6" s="19"/>
      <c r="H6" s="30" t="s">
        <v>36</v>
      </c>
      <c r="J6" s="6">
        <f t="shared" si="0"/>
        <v>0</v>
      </c>
    </row>
    <row r="7" spans="1:10">
      <c r="A7" s="19"/>
      <c r="B7" s="19"/>
      <c r="C7" s="19"/>
      <c r="D7" s="19"/>
      <c r="E7" s="19"/>
      <c r="F7" s="19"/>
      <c r="G7" s="19"/>
      <c r="H7" s="30" t="s">
        <v>36</v>
      </c>
      <c r="J7" s="6">
        <f t="shared" si="0"/>
        <v>0</v>
      </c>
    </row>
    <row r="8" spans="1:10">
      <c r="A8" s="19"/>
      <c r="B8" s="19"/>
      <c r="C8" s="19"/>
      <c r="D8" s="19"/>
      <c r="E8" s="19"/>
      <c r="F8" s="19"/>
      <c r="G8" s="19"/>
      <c r="H8" s="30" t="s">
        <v>36</v>
      </c>
      <c r="J8" s="6">
        <f t="shared" si="0"/>
        <v>0</v>
      </c>
    </row>
    <row r="9" spans="1:10">
      <c r="A9" s="19"/>
      <c r="B9" s="19"/>
      <c r="C9" s="19"/>
      <c r="D9" s="19"/>
      <c r="E9" s="19"/>
      <c r="F9" s="19"/>
      <c r="G9" s="19"/>
      <c r="H9" s="30" t="s">
        <v>36</v>
      </c>
      <c r="J9" s="6">
        <f t="shared" si="0"/>
        <v>0</v>
      </c>
    </row>
    <row r="10" spans="1:10">
      <c r="A10" s="19"/>
      <c r="B10" s="19"/>
      <c r="C10" s="19"/>
      <c r="D10" s="19"/>
      <c r="E10" s="19"/>
      <c r="F10" s="19"/>
      <c r="G10" s="19"/>
      <c r="H10" s="30" t="s">
        <v>36</v>
      </c>
      <c r="J10" s="6">
        <f t="shared" si="0"/>
        <v>0</v>
      </c>
    </row>
    <row r="11" spans="1:10">
      <c r="A11" s="19"/>
      <c r="B11" s="19"/>
      <c r="C11" s="19"/>
      <c r="D11" s="19"/>
      <c r="E11" s="19"/>
      <c r="F11" s="19"/>
      <c r="G11" s="19"/>
      <c r="H11" s="30" t="s">
        <v>36</v>
      </c>
      <c r="J11" s="6">
        <f t="shared" si="0"/>
        <v>0</v>
      </c>
    </row>
    <row r="12" spans="1:10">
      <c r="A12" s="19"/>
      <c r="B12" s="19"/>
      <c r="C12" s="19"/>
      <c r="D12" s="19"/>
      <c r="E12" s="19"/>
      <c r="F12" s="19"/>
      <c r="G12" s="19"/>
      <c r="H12" s="30" t="s">
        <v>36</v>
      </c>
      <c r="J12" s="6">
        <f t="shared" si="0"/>
        <v>0</v>
      </c>
    </row>
    <row r="13" spans="1:10">
      <c r="A13" s="19"/>
      <c r="B13" s="19"/>
      <c r="C13" s="19"/>
      <c r="D13" s="19"/>
      <c r="E13" s="19"/>
      <c r="F13" s="19"/>
      <c r="G13" s="19"/>
      <c r="H13" s="30" t="s">
        <v>36</v>
      </c>
      <c r="J13" s="6">
        <f t="shared" si="0"/>
        <v>0</v>
      </c>
    </row>
    <row r="14" spans="1:10">
      <c r="A14" s="19"/>
      <c r="B14" s="19"/>
      <c r="C14" s="19"/>
      <c r="D14" s="19"/>
      <c r="E14" s="19"/>
      <c r="F14" s="19"/>
      <c r="G14" s="19"/>
      <c r="H14" s="30" t="s">
        <v>36</v>
      </c>
      <c r="J14" s="6">
        <f t="shared" si="0"/>
        <v>0</v>
      </c>
    </row>
    <row r="15" spans="1:10">
      <c r="A15" s="19"/>
      <c r="B15" s="19"/>
      <c r="C15" s="19"/>
      <c r="D15" s="19"/>
      <c r="E15" s="19"/>
      <c r="F15" s="19"/>
      <c r="G15" s="19"/>
      <c r="H15" s="30" t="s">
        <v>36</v>
      </c>
      <c r="J15" s="6">
        <f t="shared" si="0"/>
        <v>0</v>
      </c>
    </row>
    <row r="16" spans="1:10">
      <c r="A16" s="19"/>
      <c r="B16" s="19"/>
      <c r="C16" s="19"/>
      <c r="D16" s="19"/>
      <c r="E16" s="19"/>
      <c r="F16" s="19"/>
      <c r="G16" s="19"/>
      <c r="H16" s="30" t="s">
        <v>36</v>
      </c>
      <c r="J16" s="6">
        <f t="shared" si="0"/>
        <v>0</v>
      </c>
    </row>
    <row r="17" spans="1:10">
      <c r="A17" s="19"/>
      <c r="B17" s="19"/>
      <c r="C17" s="19"/>
      <c r="D17" s="19"/>
      <c r="E17" s="19"/>
      <c r="F17" s="19"/>
      <c r="G17" s="19"/>
      <c r="H17" s="30" t="s">
        <v>36</v>
      </c>
      <c r="J17" s="6">
        <f t="shared" si="0"/>
        <v>0</v>
      </c>
    </row>
    <row r="18" spans="1:10">
      <c r="A18" s="19"/>
      <c r="B18" s="19"/>
      <c r="C18" s="19"/>
      <c r="D18" s="19"/>
      <c r="E18" s="19"/>
      <c r="F18" s="19"/>
      <c r="G18" s="19"/>
      <c r="H18" s="30" t="s">
        <v>36</v>
      </c>
      <c r="J18" s="6">
        <f t="shared" si="0"/>
        <v>0</v>
      </c>
    </row>
    <row r="19" spans="1:10">
      <c r="A19" s="19"/>
      <c r="B19" s="19"/>
      <c r="C19" s="19"/>
      <c r="D19" s="19"/>
      <c r="E19" s="19"/>
      <c r="F19" s="19"/>
      <c r="G19" s="19"/>
      <c r="H19" s="30" t="s">
        <v>36</v>
      </c>
      <c r="J19" s="6">
        <f t="shared" si="0"/>
        <v>0</v>
      </c>
    </row>
    <row r="20" spans="1:10">
      <c r="A20" s="19"/>
      <c r="B20" s="19"/>
      <c r="C20" s="19"/>
      <c r="D20" s="19"/>
      <c r="E20" s="19"/>
      <c r="F20" s="19"/>
      <c r="G20" s="19"/>
      <c r="H20" s="30" t="s">
        <v>36</v>
      </c>
      <c r="J20" s="6">
        <f t="shared" si="0"/>
        <v>0</v>
      </c>
    </row>
    <row r="21" spans="1:10">
      <c r="A21" s="19"/>
      <c r="B21" s="19"/>
      <c r="C21" s="19"/>
      <c r="D21" s="19"/>
      <c r="E21" s="19"/>
      <c r="F21" s="19"/>
      <c r="G21" s="19"/>
      <c r="H21" s="30" t="s">
        <v>36</v>
      </c>
      <c r="J21" s="6">
        <f t="shared" si="0"/>
        <v>0</v>
      </c>
    </row>
    <row r="22" spans="1:10">
      <c r="A22" s="19"/>
      <c r="B22" s="19"/>
      <c r="C22" s="19"/>
      <c r="D22" s="19"/>
      <c r="E22" s="19"/>
      <c r="F22" s="19"/>
      <c r="G22" s="19"/>
      <c r="H22" s="30" t="s">
        <v>36</v>
      </c>
      <c r="J22" s="6">
        <f t="shared" si="0"/>
        <v>0</v>
      </c>
    </row>
    <row r="23" spans="1:10">
      <c r="A23" s="19"/>
      <c r="B23" s="19"/>
      <c r="C23" s="19"/>
      <c r="D23" s="19"/>
      <c r="E23" s="19"/>
      <c r="F23" s="19"/>
      <c r="G23" s="19"/>
      <c r="H23" s="30" t="s">
        <v>36</v>
      </c>
      <c r="J23" s="6">
        <f t="shared" si="0"/>
        <v>0</v>
      </c>
    </row>
    <row r="24" spans="1:10">
      <c r="A24" s="19"/>
      <c r="B24" s="19"/>
      <c r="C24" s="19"/>
      <c r="D24" s="19"/>
      <c r="E24" s="19"/>
      <c r="F24" s="19"/>
      <c r="G24" s="19"/>
      <c r="H24" s="30" t="s">
        <v>36</v>
      </c>
      <c r="J24" s="6">
        <f t="shared" si="0"/>
        <v>0</v>
      </c>
    </row>
    <row r="25" spans="1:10">
      <c r="A25" s="19"/>
      <c r="B25" s="19"/>
      <c r="C25" s="19"/>
      <c r="D25" s="19"/>
      <c r="E25" s="19"/>
      <c r="F25" s="19"/>
      <c r="G25" s="19"/>
      <c r="H25" s="30" t="s">
        <v>36</v>
      </c>
      <c r="J25" s="6">
        <f t="shared" si="0"/>
        <v>0</v>
      </c>
    </row>
    <row r="26" spans="1:10">
      <c r="A26" s="19"/>
      <c r="B26" s="19"/>
      <c r="C26" s="19"/>
      <c r="D26" s="19"/>
      <c r="E26" s="19"/>
      <c r="F26" s="19"/>
      <c r="G26" s="19"/>
      <c r="H26" s="30" t="s">
        <v>36</v>
      </c>
      <c r="J26" s="6">
        <f t="shared" si="0"/>
        <v>0</v>
      </c>
    </row>
    <row r="27" spans="1:10">
      <c r="A27" s="19"/>
      <c r="B27" s="19"/>
      <c r="C27" s="19"/>
      <c r="D27" s="19"/>
      <c r="E27" s="19"/>
      <c r="F27" s="19"/>
      <c r="G27" s="19"/>
      <c r="H27" s="30" t="s">
        <v>36</v>
      </c>
      <c r="J27" s="6">
        <f t="shared" si="0"/>
        <v>0</v>
      </c>
    </row>
    <row r="28" spans="1:10">
      <c r="A28" s="19"/>
      <c r="B28" s="19"/>
      <c r="C28" s="19"/>
      <c r="D28" s="19"/>
      <c r="E28" s="19"/>
      <c r="F28" s="19"/>
      <c r="G28" s="19"/>
      <c r="H28" s="30" t="s">
        <v>36</v>
      </c>
      <c r="J28" s="6">
        <f t="shared" si="0"/>
        <v>0</v>
      </c>
    </row>
    <row r="29" spans="1:10">
      <c r="A29" s="19"/>
      <c r="B29" s="19"/>
      <c r="C29" s="19"/>
      <c r="D29" s="19"/>
      <c r="E29" s="19"/>
      <c r="F29" s="19"/>
      <c r="G29" s="19"/>
      <c r="H29" s="30" t="s">
        <v>36</v>
      </c>
      <c r="J29" s="6">
        <f t="shared" si="0"/>
        <v>0</v>
      </c>
    </row>
    <row r="30" spans="1:10">
      <c r="A30" s="19"/>
      <c r="B30" s="19"/>
      <c r="C30" s="19"/>
      <c r="D30" s="19"/>
      <c r="E30" s="19"/>
      <c r="F30" s="19"/>
      <c r="G30" s="19"/>
      <c r="H30" s="30" t="s">
        <v>36</v>
      </c>
      <c r="J30" s="6">
        <f t="shared" si="0"/>
        <v>0</v>
      </c>
    </row>
    <row r="31" spans="1:10">
      <c r="A31" s="19"/>
      <c r="B31" s="19"/>
      <c r="C31" s="19"/>
      <c r="D31" s="19"/>
      <c r="E31" s="19"/>
      <c r="F31" s="19"/>
      <c r="G31" s="19"/>
      <c r="H31" s="30" t="s">
        <v>36</v>
      </c>
      <c r="J31" s="6">
        <f t="shared" si="0"/>
        <v>0</v>
      </c>
    </row>
    <row r="32" spans="1:10">
      <c r="A32" s="19"/>
      <c r="B32" s="19"/>
      <c r="C32" s="19"/>
      <c r="D32" s="19"/>
      <c r="E32" s="19"/>
      <c r="F32" s="19"/>
      <c r="G32" s="19"/>
      <c r="H32" s="30" t="s">
        <v>36</v>
      </c>
      <c r="J32" s="6">
        <f t="shared" si="0"/>
        <v>0</v>
      </c>
    </row>
    <row r="33" spans="1:10">
      <c r="A33" s="19"/>
      <c r="B33" s="19"/>
      <c r="C33" s="19"/>
      <c r="D33" s="19"/>
      <c r="E33" s="19"/>
      <c r="F33" s="19"/>
      <c r="G33" s="19"/>
      <c r="H33" s="30" t="s">
        <v>36</v>
      </c>
      <c r="J33" s="6">
        <f t="shared" si="0"/>
        <v>0</v>
      </c>
    </row>
    <row r="34" spans="1:10">
      <c r="A34" s="19"/>
      <c r="B34" s="19"/>
      <c r="C34" s="19"/>
      <c r="D34" s="19"/>
      <c r="E34" s="19"/>
      <c r="F34" s="19"/>
      <c r="G34" s="19"/>
      <c r="H34" s="30" t="s">
        <v>36</v>
      </c>
      <c r="J34" s="6">
        <f t="shared" si="0"/>
        <v>0</v>
      </c>
    </row>
    <row r="35" spans="1:10">
      <c r="A35" s="19"/>
      <c r="B35" s="19"/>
      <c r="C35" s="19"/>
      <c r="D35" s="19"/>
      <c r="E35" s="19"/>
      <c r="F35" s="19"/>
      <c r="G35" s="19"/>
      <c r="H35" s="30" t="s">
        <v>36</v>
      </c>
      <c r="J35" s="6">
        <f t="shared" si="0"/>
        <v>0</v>
      </c>
    </row>
    <row r="36" spans="1:10">
      <c r="A36" s="19"/>
      <c r="B36" s="19"/>
      <c r="C36" s="19"/>
      <c r="D36" s="19"/>
      <c r="E36" s="19"/>
      <c r="F36" s="19"/>
      <c r="G36" s="19"/>
      <c r="H36" s="30" t="s">
        <v>36</v>
      </c>
      <c r="J36" s="6">
        <f t="shared" si="0"/>
        <v>0</v>
      </c>
    </row>
    <row r="37" spans="1:10">
      <c r="A37" s="19"/>
      <c r="B37" s="19"/>
      <c r="C37" s="19"/>
      <c r="D37" s="19"/>
      <c r="E37" s="19"/>
      <c r="F37" s="19"/>
      <c r="G37" s="19"/>
      <c r="H37" s="30" t="s">
        <v>36</v>
      </c>
      <c r="J37" s="6">
        <f t="shared" si="0"/>
        <v>0</v>
      </c>
    </row>
    <row r="38" spans="1:10">
      <c r="A38" s="19"/>
      <c r="B38" s="19"/>
      <c r="C38" s="19"/>
      <c r="D38" s="19"/>
      <c r="E38" s="19"/>
      <c r="F38" s="19"/>
      <c r="G38" s="19"/>
      <c r="H38" s="30" t="s">
        <v>36</v>
      </c>
      <c r="J38" s="6">
        <f t="shared" si="0"/>
        <v>0</v>
      </c>
    </row>
    <row r="39" spans="1:10">
      <c r="H39" s="30" t="s">
        <v>36</v>
      </c>
      <c r="J39" s="6">
        <f t="shared" si="0"/>
        <v>0</v>
      </c>
    </row>
    <row r="40" spans="1:10">
      <c r="H40" s="30" t="s">
        <v>36</v>
      </c>
      <c r="J40" s="6">
        <f t="shared" si="0"/>
        <v>0</v>
      </c>
    </row>
    <row r="41" spans="1:10">
      <c r="H41" s="30" t="s">
        <v>36</v>
      </c>
      <c r="J41" s="6">
        <f t="shared" si="0"/>
        <v>0</v>
      </c>
    </row>
    <row r="42" spans="1:10">
      <c r="H42" s="30" t="s">
        <v>36</v>
      </c>
      <c r="J42" s="6">
        <f t="shared" si="0"/>
        <v>0</v>
      </c>
    </row>
    <row r="43" spans="1:10">
      <c r="H43" s="30" t="s">
        <v>36</v>
      </c>
      <c r="J43" s="6">
        <f t="shared" si="0"/>
        <v>0</v>
      </c>
    </row>
    <row r="44" spans="1:10">
      <c r="H44" s="30" t="s">
        <v>36</v>
      </c>
      <c r="J44" s="6">
        <f t="shared" si="0"/>
        <v>0</v>
      </c>
    </row>
    <row r="45" spans="1:10">
      <c r="H45" s="30" t="s">
        <v>36</v>
      </c>
      <c r="J45" s="6">
        <f t="shared" si="0"/>
        <v>0</v>
      </c>
    </row>
    <row r="46" spans="1:10">
      <c r="H46" s="30" t="s">
        <v>36</v>
      </c>
      <c r="J46" s="6">
        <f t="shared" si="0"/>
        <v>0</v>
      </c>
    </row>
    <row r="47" spans="1:10">
      <c r="H47" s="30" t="s">
        <v>36</v>
      </c>
      <c r="J47" s="6">
        <f t="shared" si="0"/>
        <v>0</v>
      </c>
    </row>
    <row r="48" spans="1:10">
      <c r="H48" s="30" t="s">
        <v>36</v>
      </c>
      <c r="J48" s="6">
        <f t="shared" si="0"/>
        <v>0</v>
      </c>
    </row>
    <row r="49" spans="8:10">
      <c r="H49" s="30" t="s">
        <v>36</v>
      </c>
      <c r="J49" s="6">
        <f t="shared" si="0"/>
        <v>0</v>
      </c>
    </row>
    <row r="50" spans="8:10">
      <c r="H50" s="30" t="s">
        <v>36</v>
      </c>
      <c r="J50" s="6">
        <f t="shared" si="0"/>
        <v>0</v>
      </c>
    </row>
    <row r="51" spans="8:10">
      <c r="H51" s="30" t="s">
        <v>36</v>
      </c>
      <c r="J51" s="6">
        <f t="shared" si="0"/>
        <v>0</v>
      </c>
    </row>
    <row r="52" spans="8:10">
      <c r="H52" s="30" t="s">
        <v>36</v>
      </c>
      <c r="J52" s="6">
        <f t="shared" si="0"/>
        <v>0</v>
      </c>
    </row>
    <row r="53" spans="8:10">
      <c r="H53" s="30" t="s">
        <v>36</v>
      </c>
      <c r="J53" s="6">
        <f t="shared" si="0"/>
        <v>0</v>
      </c>
    </row>
    <row r="54" spans="8:10">
      <c r="H54" s="30" t="s">
        <v>36</v>
      </c>
      <c r="J54" s="6">
        <f t="shared" si="0"/>
        <v>0</v>
      </c>
    </row>
    <row r="55" spans="8:10">
      <c r="H55" s="30" t="s">
        <v>36</v>
      </c>
      <c r="J55" s="6">
        <f t="shared" si="0"/>
        <v>0</v>
      </c>
    </row>
    <row r="56" spans="8:10">
      <c r="H56" s="30" t="s">
        <v>36</v>
      </c>
      <c r="J56" s="6">
        <f t="shared" si="0"/>
        <v>0</v>
      </c>
    </row>
    <row r="57" spans="8:10">
      <c r="H57" s="30" t="s">
        <v>36</v>
      </c>
      <c r="J57" s="6">
        <f t="shared" si="0"/>
        <v>0</v>
      </c>
    </row>
    <row r="58" spans="8:10">
      <c r="H58" s="30" t="s">
        <v>36</v>
      </c>
      <c r="J58" s="6">
        <f t="shared" si="0"/>
        <v>0</v>
      </c>
    </row>
    <row r="59" spans="8:10">
      <c r="H59" s="30" t="s">
        <v>36</v>
      </c>
      <c r="J59" s="6">
        <f t="shared" si="0"/>
        <v>0</v>
      </c>
    </row>
    <row r="60" spans="8:10">
      <c r="H60" s="30" t="s">
        <v>36</v>
      </c>
      <c r="J60" s="6">
        <f t="shared" si="0"/>
        <v>0</v>
      </c>
    </row>
    <row r="61" spans="8:10">
      <c r="H61" s="30" t="s">
        <v>36</v>
      </c>
      <c r="J61" s="6">
        <f t="shared" si="0"/>
        <v>0</v>
      </c>
    </row>
    <row r="62" spans="8:10">
      <c r="H62" s="30" t="s">
        <v>36</v>
      </c>
      <c r="J62" s="6">
        <f t="shared" si="0"/>
        <v>0</v>
      </c>
    </row>
    <row r="63" spans="8:10">
      <c r="H63" s="30" t="s">
        <v>36</v>
      </c>
      <c r="J63" s="6">
        <f t="shared" si="0"/>
        <v>0</v>
      </c>
    </row>
    <row r="64" spans="8:10">
      <c r="H64" s="30" t="s">
        <v>36</v>
      </c>
      <c r="J64" s="6">
        <f t="shared" si="0"/>
        <v>0</v>
      </c>
    </row>
    <row r="65" spans="8:10">
      <c r="H65" s="30" t="s">
        <v>36</v>
      </c>
      <c r="J65" s="6">
        <f t="shared" si="0"/>
        <v>0</v>
      </c>
    </row>
    <row r="66" spans="8:10">
      <c r="H66" s="30" t="s">
        <v>36</v>
      </c>
      <c r="J66" s="6">
        <f t="shared" si="0"/>
        <v>0</v>
      </c>
    </row>
    <row r="67" spans="8:10">
      <c r="H67" s="30" t="s">
        <v>36</v>
      </c>
      <c r="J67" s="6">
        <f t="shared" ref="J67:J130" si="1">A67</f>
        <v>0</v>
      </c>
    </row>
    <row r="68" spans="8:10">
      <c r="H68" s="30" t="s">
        <v>36</v>
      </c>
      <c r="J68" s="6">
        <f t="shared" si="1"/>
        <v>0</v>
      </c>
    </row>
    <row r="69" spans="8:10">
      <c r="H69" s="30" t="s">
        <v>36</v>
      </c>
      <c r="J69" s="6">
        <f t="shared" si="1"/>
        <v>0</v>
      </c>
    </row>
    <row r="70" spans="8:10">
      <c r="H70" s="30" t="s">
        <v>36</v>
      </c>
      <c r="J70" s="6">
        <f t="shared" si="1"/>
        <v>0</v>
      </c>
    </row>
    <row r="71" spans="8:10">
      <c r="H71" s="30" t="s">
        <v>36</v>
      </c>
      <c r="J71" s="6">
        <f t="shared" si="1"/>
        <v>0</v>
      </c>
    </row>
    <row r="72" spans="8:10">
      <c r="H72" s="30" t="s">
        <v>36</v>
      </c>
      <c r="J72" s="6">
        <f t="shared" si="1"/>
        <v>0</v>
      </c>
    </row>
    <row r="73" spans="8:10">
      <c r="H73" s="30" t="s">
        <v>36</v>
      </c>
      <c r="J73" s="6">
        <f t="shared" si="1"/>
        <v>0</v>
      </c>
    </row>
    <row r="74" spans="8:10">
      <c r="H74" s="30" t="s">
        <v>36</v>
      </c>
      <c r="J74" s="6">
        <f t="shared" si="1"/>
        <v>0</v>
      </c>
    </row>
    <row r="75" spans="8:10">
      <c r="H75" s="30" t="s">
        <v>36</v>
      </c>
      <c r="J75" s="6">
        <f t="shared" si="1"/>
        <v>0</v>
      </c>
    </row>
    <row r="76" spans="8:10">
      <c r="H76" s="30" t="s">
        <v>36</v>
      </c>
      <c r="J76" s="6">
        <f t="shared" si="1"/>
        <v>0</v>
      </c>
    </row>
    <row r="77" spans="8:10">
      <c r="H77" s="30" t="s">
        <v>36</v>
      </c>
      <c r="J77" s="6">
        <f t="shared" si="1"/>
        <v>0</v>
      </c>
    </row>
    <row r="78" spans="8:10">
      <c r="H78" s="30" t="s">
        <v>36</v>
      </c>
      <c r="J78" s="6">
        <f t="shared" si="1"/>
        <v>0</v>
      </c>
    </row>
    <row r="79" spans="8:10">
      <c r="H79" s="30" t="s">
        <v>36</v>
      </c>
      <c r="J79" s="6">
        <f t="shared" si="1"/>
        <v>0</v>
      </c>
    </row>
    <row r="80" spans="8:10">
      <c r="H80" s="30" t="s">
        <v>36</v>
      </c>
      <c r="J80" s="6">
        <f t="shared" si="1"/>
        <v>0</v>
      </c>
    </row>
    <row r="81" spans="8:10">
      <c r="H81" s="30" t="s">
        <v>36</v>
      </c>
      <c r="J81" s="6">
        <f t="shared" si="1"/>
        <v>0</v>
      </c>
    </row>
    <row r="82" spans="8:10">
      <c r="H82" s="30" t="s">
        <v>36</v>
      </c>
      <c r="J82" s="6">
        <f t="shared" si="1"/>
        <v>0</v>
      </c>
    </row>
    <row r="83" spans="8:10">
      <c r="H83" s="30" t="s">
        <v>36</v>
      </c>
      <c r="J83" s="6">
        <f t="shared" si="1"/>
        <v>0</v>
      </c>
    </row>
    <row r="84" spans="8:10">
      <c r="H84" s="30" t="s">
        <v>36</v>
      </c>
      <c r="J84" s="6">
        <f t="shared" si="1"/>
        <v>0</v>
      </c>
    </row>
    <row r="85" spans="8:10">
      <c r="H85" s="30" t="s">
        <v>36</v>
      </c>
      <c r="J85" s="6">
        <f t="shared" si="1"/>
        <v>0</v>
      </c>
    </row>
    <row r="86" spans="8:10">
      <c r="H86" s="30" t="s">
        <v>36</v>
      </c>
      <c r="J86" s="6">
        <f t="shared" si="1"/>
        <v>0</v>
      </c>
    </row>
    <row r="87" spans="8:10">
      <c r="H87" s="30" t="s">
        <v>36</v>
      </c>
      <c r="J87" s="6">
        <f t="shared" si="1"/>
        <v>0</v>
      </c>
    </row>
    <row r="88" spans="8:10">
      <c r="H88" s="30" t="s">
        <v>36</v>
      </c>
      <c r="J88" s="6">
        <f t="shared" si="1"/>
        <v>0</v>
      </c>
    </row>
    <row r="89" spans="8:10">
      <c r="H89" s="30" t="s">
        <v>36</v>
      </c>
      <c r="J89" s="6">
        <f t="shared" si="1"/>
        <v>0</v>
      </c>
    </row>
    <row r="90" spans="8:10">
      <c r="H90" s="30" t="s">
        <v>36</v>
      </c>
      <c r="J90" s="6">
        <f t="shared" si="1"/>
        <v>0</v>
      </c>
    </row>
    <row r="91" spans="8:10">
      <c r="H91" s="30" t="s">
        <v>36</v>
      </c>
      <c r="J91" s="6">
        <f t="shared" si="1"/>
        <v>0</v>
      </c>
    </row>
    <row r="92" spans="8:10">
      <c r="H92" s="30" t="s">
        <v>36</v>
      </c>
      <c r="J92" s="6">
        <f t="shared" si="1"/>
        <v>0</v>
      </c>
    </row>
    <row r="93" spans="8:10">
      <c r="H93" s="30" t="s">
        <v>36</v>
      </c>
      <c r="J93" s="6">
        <f t="shared" si="1"/>
        <v>0</v>
      </c>
    </row>
    <row r="94" spans="8:10">
      <c r="H94" s="30" t="s">
        <v>36</v>
      </c>
      <c r="J94" s="6">
        <f t="shared" si="1"/>
        <v>0</v>
      </c>
    </row>
    <row r="95" spans="8:10">
      <c r="H95" s="30" t="s">
        <v>36</v>
      </c>
      <c r="J95" s="6">
        <f t="shared" si="1"/>
        <v>0</v>
      </c>
    </row>
    <row r="96" spans="8:10">
      <c r="H96" s="30" t="s">
        <v>36</v>
      </c>
      <c r="J96" s="6">
        <f t="shared" si="1"/>
        <v>0</v>
      </c>
    </row>
    <row r="97" spans="8:10">
      <c r="H97" s="30" t="s">
        <v>36</v>
      </c>
      <c r="J97" s="6">
        <f t="shared" si="1"/>
        <v>0</v>
      </c>
    </row>
    <row r="98" spans="8:10">
      <c r="H98" s="30" t="s">
        <v>36</v>
      </c>
      <c r="J98" s="6">
        <f t="shared" si="1"/>
        <v>0</v>
      </c>
    </row>
    <row r="99" spans="8:10">
      <c r="H99" s="30" t="s">
        <v>36</v>
      </c>
      <c r="J99" s="6">
        <f t="shared" si="1"/>
        <v>0</v>
      </c>
    </row>
    <row r="100" spans="8:10">
      <c r="H100" s="30" t="s">
        <v>36</v>
      </c>
      <c r="J100" s="6">
        <f t="shared" si="1"/>
        <v>0</v>
      </c>
    </row>
    <row r="101" spans="8:10">
      <c r="H101" s="30" t="s">
        <v>36</v>
      </c>
      <c r="J101" s="6">
        <f t="shared" si="1"/>
        <v>0</v>
      </c>
    </row>
    <row r="102" spans="8:10">
      <c r="H102" s="30" t="s">
        <v>36</v>
      </c>
      <c r="J102" s="6">
        <f t="shared" si="1"/>
        <v>0</v>
      </c>
    </row>
    <row r="103" spans="8:10">
      <c r="H103" s="30" t="s">
        <v>36</v>
      </c>
      <c r="J103" s="6">
        <f t="shared" si="1"/>
        <v>0</v>
      </c>
    </row>
    <row r="104" spans="8:10">
      <c r="H104" s="30" t="s">
        <v>36</v>
      </c>
      <c r="J104" s="6">
        <f t="shared" si="1"/>
        <v>0</v>
      </c>
    </row>
    <row r="105" spans="8:10">
      <c r="H105" s="30" t="s">
        <v>36</v>
      </c>
      <c r="J105" s="6">
        <f t="shared" si="1"/>
        <v>0</v>
      </c>
    </row>
    <row r="106" spans="8:10">
      <c r="H106" s="30" t="s">
        <v>36</v>
      </c>
      <c r="J106" s="6">
        <f t="shared" si="1"/>
        <v>0</v>
      </c>
    </row>
    <row r="107" spans="8:10">
      <c r="H107" s="30" t="s">
        <v>36</v>
      </c>
      <c r="J107" s="6">
        <f t="shared" si="1"/>
        <v>0</v>
      </c>
    </row>
    <row r="108" spans="8:10">
      <c r="H108" s="30" t="s">
        <v>36</v>
      </c>
      <c r="J108" s="6">
        <f t="shared" si="1"/>
        <v>0</v>
      </c>
    </row>
    <row r="109" spans="8:10">
      <c r="H109" s="30" t="s">
        <v>36</v>
      </c>
      <c r="J109" s="6">
        <f t="shared" si="1"/>
        <v>0</v>
      </c>
    </row>
    <row r="110" spans="8:10">
      <c r="H110" s="30" t="s">
        <v>36</v>
      </c>
      <c r="J110" s="6">
        <f t="shared" si="1"/>
        <v>0</v>
      </c>
    </row>
    <row r="111" spans="8:10">
      <c r="H111" s="30" t="s">
        <v>36</v>
      </c>
      <c r="J111" s="6">
        <f t="shared" si="1"/>
        <v>0</v>
      </c>
    </row>
    <row r="112" spans="8:10">
      <c r="H112" s="30" t="s">
        <v>36</v>
      </c>
      <c r="J112" s="6">
        <f t="shared" si="1"/>
        <v>0</v>
      </c>
    </row>
    <row r="113" spans="8:10">
      <c r="H113" s="30" t="s">
        <v>36</v>
      </c>
      <c r="J113" s="6">
        <f t="shared" si="1"/>
        <v>0</v>
      </c>
    </row>
    <row r="114" spans="8:10">
      <c r="H114" s="30" t="s">
        <v>36</v>
      </c>
      <c r="J114" s="6">
        <f t="shared" si="1"/>
        <v>0</v>
      </c>
    </row>
    <row r="115" spans="8:10">
      <c r="H115" s="30" t="s">
        <v>36</v>
      </c>
      <c r="J115" s="6">
        <f t="shared" si="1"/>
        <v>0</v>
      </c>
    </row>
    <row r="116" spans="8:10">
      <c r="H116" s="30" t="s">
        <v>36</v>
      </c>
      <c r="J116" s="6">
        <f t="shared" si="1"/>
        <v>0</v>
      </c>
    </row>
    <row r="117" spans="8:10">
      <c r="H117" s="30" t="s">
        <v>36</v>
      </c>
      <c r="J117" s="6">
        <f t="shared" si="1"/>
        <v>0</v>
      </c>
    </row>
    <row r="118" spans="8:10">
      <c r="H118" s="30" t="s">
        <v>36</v>
      </c>
      <c r="J118" s="6">
        <f t="shared" si="1"/>
        <v>0</v>
      </c>
    </row>
    <row r="119" spans="8:10">
      <c r="H119" s="30" t="s">
        <v>36</v>
      </c>
      <c r="J119" s="6">
        <f t="shared" si="1"/>
        <v>0</v>
      </c>
    </row>
    <row r="120" spans="8:10">
      <c r="H120" s="30" t="s">
        <v>36</v>
      </c>
      <c r="J120" s="6">
        <f t="shared" si="1"/>
        <v>0</v>
      </c>
    </row>
    <row r="121" spans="8:10">
      <c r="H121" s="30" t="s">
        <v>36</v>
      </c>
      <c r="J121" s="6">
        <f t="shared" si="1"/>
        <v>0</v>
      </c>
    </row>
    <row r="122" spans="8:10">
      <c r="H122" s="30" t="s">
        <v>36</v>
      </c>
      <c r="J122" s="6">
        <f t="shared" si="1"/>
        <v>0</v>
      </c>
    </row>
    <row r="123" spans="8:10">
      <c r="H123" s="30" t="s">
        <v>36</v>
      </c>
      <c r="J123" s="6">
        <f t="shared" si="1"/>
        <v>0</v>
      </c>
    </row>
    <row r="124" spans="8:10">
      <c r="H124" s="30" t="s">
        <v>36</v>
      </c>
      <c r="J124" s="6">
        <f t="shared" si="1"/>
        <v>0</v>
      </c>
    </row>
    <row r="125" spans="8:10">
      <c r="H125" s="30" t="s">
        <v>36</v>
      </c>
      <c r="J125" s="6">
        <f t="shared" si="1"/>
        <v>0</v>
      </c>
    </row>
    <row r="126" spans="8:10">
      <c r="H126" s="30" t="s">
        <v>36</v>
      </c>
      <c r="J126" s="6">
        <f t="shared" si="1"/>
        <v>0</v>
      </c>
    </row>
    <row r="127" spans="8:10">
      <c r="H127" s="30" t="s">
        <v>36</v>
      </c>
      <c r="J127" s="6">
        <f t="shared" si="1"/>
        <v>0</v>
      </c>
    </row>
    <row r="128" spans="8:10">
      <c r="H128" s="30" t="s">
        <v>36</v>
      </c>
      <c r="J128" s="6">
        <f t="shared" si="1"/>
        <v>0</v>
      </c>
    </row>
    <row r="129" spans="8:10">
      <c r="H129" s="30" t="s">
        <v>36</v>
      </c>
      <c r="J129" s="6">
        <f t="shared" si="1"/>
        <v>0</v>
      </c>
    </row>
    <row r="130" spans="8:10">
      <c r="H130" s="30" t="s">
        <v>36</v>
      </c>
      <c r="J130" s="6">
        <f t="shared" si="1"/>
        <v>0</v>
      </c>
    </row>
    <row r="131" spans="8:10">
      <c r="H131" s="30" t="s">
        <v>36</v>
      </c>
      <c r="J131" s="6">
        <f t="shared" ref="J131:J194" si="2">A131</f>
        <v>0</v>
      </c>
    </row>
    <row r="132" spans="8:10">
      <c r="H132" s="30" t="s">
        <v>36</v>
      </c>
      <c r="J132" s="6">
        <f t="shared" si="2"/>
        <v>0</v>
      </c>
    </row>
    <row r="133" spans="8:10">
      <c r="H133" s="30" t="s">
        <v>36</v>
      </c>
      <c r="J133" s="6">
        <f t="shared" si="2"/>
        <v>0</v>
      </c>
    </row>
    <row r="134" spans="8:10">
      <c r="H134" s="30" t="s">
        <v>36</v>
      </c>
      <c r="J134" s="6">
        <f t="shared" si="2"/>
        <v>0</v>
      </c>
    </row>
    <row r="135" spans="8:10">
      <c r="H135" s="30" t="s">
        <v>36</v>
      </c>
      <c r="J135" s="6">
        <f t="shared" si="2"/>
        <v>0</v>
      </c>
    </row>
    <row r="136" spans="8:10">
      <c r="H136" s="30" t="s">
        <v>36</v>
      </c>
      <c r="J136" s="6">
        <f t="shared" si="2"/>
        <v>0</v>
      </c>
    </row>
    <row r="137" spans="8:10">
      <c r="H137" s="30" t="s">
        <v>36</v>
      </c>
      <c r="J137" s="6">
        <f t="shared" si="2"/>
        <v>0</v>
      </c>
    </row>
    <row r="138" spans="8:10">
      <c r="H138" s="30" t="s">
        <v>36</v>
      </c>
      <c r="J138" s="6">
        <f t="shared" si="2"/>
        <v>0</v>
      </c>
    </row>
    <row r="139" spans="8:10">
      <c r="H139" s="30" t="s">
        <v>36</v>
      </c>
      <c r="J139" s="6">
        <f t="shared" si="2"/>
        <v>0</v>
      </c>
    </row>
    <row r="140" spans="8:10">
      <c r="H140" s="30" t="s">
        <v>36</v>
      </c>
      <c r="J140" s="6">
        <f t="shared" si="2"/>
        <v>0</v>
      </c>
    </row>
    <row r="141" spans="8:10">
      <c r="H141" s="30" t="s">
        <v>36</v>
      </c>
      <c r="J141" s="6">
        <f t="shared" si="2"/>
        <v>0</v>
      </c>
    </row>
    <row r="142" spans="8:10">
      <c r="H142" s="30" t="s">
        <v>36</v>
      </c>
      <c r="J142" s="6">
        <f t="shared" si="2"/>
        <v>0</v>
      </c>
    </row>
    <row r="143" spans="8:10">
      <c r="H143" s="30" t="s">
        <v>36</v>
      </c>
      <c r="J143" s="6">
        <f t="shared" si="2"/>
        <v>0</v>
      </c>
    </row>
    <row r="144" spans="8:10">
      <c r="H144" s="30" t="s">
        <v>36</v>
      </c>
      <c r="J144" s="6">
        <f t="shared" si="2"/>
        <v>0</v>
      </c>
    </row>
    <row r="145" spans="8:10">
      <c r="H145" s="30" t="s">
        <v>36</v>
      </c>
      <c r="J145" s="6">
        <f t="shared" si="2"/>
        <v>0</v>
      </c>
    </row>
    <row r="146" spans="8:10">
      <c r="H146" s="30" t="s">
        <v>36</v>
      </c>
      <c r="J146" s="6">
        <f t="shared" si="2"/>
        <v>0</v>
      </c>
    </row>
    <row r="147" spans="8:10">
      <c r="H147" s="30" t="s">
        <v>36</v>
      </c>
      <c r="J147" s="6">
        <f t="shared" si="2"/>
        <v>0</v>
      </c>
    </row>
    <row r="148" spans="8:10">
      <c r="H148" s="30" t="s">
        <v>36</v>
      </c>
      <c r="J148" s="6">
        <f t="shared" si="2"/>
        <v>0</v>
      </c>
    </row>
    <row r="149" spans="8:10">
      <c r="H149" s="30" t="s">
        <v>36</v>
      </c>
      <c r="J149" s="6">
        <f t="shared" si="2"/>
        <v>0</v>
      </c>
    </row>
    <row r="150" spans="8:10">
      <c r="H150" s="30" t="s">
        <v>36</v>
      </c>
      <c r="J150" s="6">
        <f t="shared" si="2"/>
        <v>0</v>
      </c>
    </row>
    <row r="151" spans="8:10">
      <c r="H151" s="30" t="s">
        <v>36</v>
      </c>
      <c r="J151" s="6">
        <f t="shared" si="2"/>
        <v>0</v>
      </c>
    </row>
    <row r="152" spans="8:10">
      <c r="H152" s="30" t="s">
        <v>36</v>
      </c>
      <c r="J152" s="6">
        <f t="shared" si="2"/>
        <v>0</v>
      </c>
    </row>
    <row r="153" spans="8:10">
      <c r="H153" s="30" t="s">
        <v>36</v>
      </c>
      <c r="J153" s="6">
        <f t="shared" si="2"/>
        <v>0</v>
      </c>
    </row>
    <row r="154" spans="8:10">
      <c r="H154" s="30" t="s">
        <v>36</v>
      </c>
      <c r="J154" s="6">
        <f t="shared" si="2"/>
        <v>0</v>
      </c>
    </row>
    <row r="155" spans="8:10">
      <c r="H155" s="30" t="s">
        <v>36</v>
      </c>
      <c r="J155" s="6">
        <f t="shared" si="2"/>
        <v>0</v>
      </c>
    </row>
    <row r="156" spans="8:10">
      <c r="H156" s="30" t="s">
        <v>36</v>
      </c>
      <c r="J156" s="6">
        <f t="shared" si="2"/>
        <v>0</v>
      </c>
    </row>
    <row r="157" spans="8:10">
      <c r="H157" s="30" t="s">
        <v>36</v>
      </c>
      <c r="J157" s="6">
        <f t="shared" si="2"/>
        <v>0</v>
      </c>
    </row>
    <row r="158" spans="8:10">
      <c r="H158" s="30" t="s">
        <v>36</v>
      </c>
      <c r="J158" s="6">
        <f t="shared" si="2"/>
        <v>0</v>
      </c>
    </row>
    <row r="159" spans="8:10">
      <c r="H159" s="30" t="s">
        <v>36</v>
      </c>
      <c r="J159" s="6">
        <f t="shared" si="2"/>
        <v>0</v>
      </c>
    </row>
    <row r="160" spans="8:10">
      <c r="H160" s="30" t="s">
        <v>36</v>
      </c>
      <c r="J160" s="6">
        <f t="shared" si="2"/>
        <v>0</v>
      </c>
    </row>
    <row r="161" spans="8:10">
      <c r="H161" s="30" t="s">
        <v>36</v>
      </c>
      <c r="J161" s="6">
        <f t="shared" si="2"/>
        <v>0</v>
      </c>
    </row>
    <row r="162" spans="8:10">
      <c r="H162" s="30" t="s">
        <v>36</v>
      </c>
      <c r="J162" s="6">
        <f t="shared" si="2"/>
        <v>0</v>
      </c>
    </row>
    <row r="163" spans="8:10">
      <c r="H163" s="30" t="s">
        <v>36</v>
      </c>
      <c r="J163" s="6">
        <f t="shared" si="2"/>
        <v>0</v>
      </c>
    </row>
    <row r="164" spans="8:10">
      <c r="H164" s="30" t="s">
        <v>36</v>
      </c>
      <c r="J164" s="6">
        <f t="shared" si="2"/>
        <v>0</v>
      </c>
    </row>
    <row r="165" spans="8:10">
      <c r="H165" s="30" t="s">
        <v>36</v>
      </c>
      <c r="J165" s="6">
        <f t="shared" si="2"/>
        <v>0</v>
      </c>
    </row>
    <row r="166" spans="8:10">
      <c r="H166" s="30" t="s">
        <v>36</v>
      </c>
      <c r="J166" s="6">
        <f t="shared" si="2"/>
        <v>0</v>
      </c>
    </row>
    <row r="167" spans="8:10">
      <c r="H167" s="30" t="s">
        <v>36</v>
      </c>
      <c r="J167" s="6">
        <f t="shared" si="2"/>
        <v>0</v>
      </c>
    </row>
    <row r="168" spans="8:10">
      <c r="H168" s="30" t="s">
        <v>36</v>
      </c>
      <c r="J168" s="6">
        <f t="shared" si="2"/>
        <v>0</v>
      </c>
    </row>
    <row r="169" spans="8:10">
      <c r="H169" s="30" t="s">
        <v>36</v>
      </c>
      <c r="J169" s="6">
        <f t="shared" si="2"/>
        <v>0</v>
      </c>
    </row>
    <row r="170" spans="8:10">
      <c r="H170" s="30" t="s">
        <v>36</v>
      </c>
      <c r="J170" s="6">
        <f t="shared" si="2"/>
        <v>0</v>
      </c>
    </row>
    <row r="171" spans="8:10">
      <c r="H171" s="30" t="s">
        <v>36</v>
      </c>
      <c r="J171" s="6">
        <f t="shared" si="2"/>
        <v>0</v>
      </c>
    </row>
    <row r="172" spans="8:10">
      <c r="H172" s="30" t="s">
        <v>36</v>
      </c>
      <c r="J172" s="6">
        <f t="shared" si="2"/>
        <v>0</v>
      </c>
    </row>
    <row r="173" spans="8:10">
      <c r="H173" s="30" t="s">
        <v>36</v>
      </c>
      <c r="J173" s="6">
        <f t="shared" si="2"/>
        <v>0</v>
      </c>
    </row>
    <row r="174" spans="8:10">
      <c r="H174" s="30" t="s">
        <v>36</v>
      </c>
      <c r="J174" s="6">
        <f t="shared" si="2"/>
        <v>0</v>
      </c>
    </row>
    <row r="175" spans="8:10">
      <c r="H175" s="30" t="s">
        <v>36</v>
      </c>
      <c r="J175" s="6">
        <f t="shared" si="2"/>
        <v>0</v>
      </c>
    </row>
    <row r="176" spans="8:10">
      <c r="H176" s="30" t="s">
        <v>36</v>
      </c>
      <c r="J176" s="6">
        <f t="shared" si="2"/>
        <v>0</v>
      </c>
    </row>
    <row r="177" spans="8:10">
      <c r="H177" s="30" t="s">
        <v>36</v>
      </c>
      <c r="J177" s="6">
        <f t="shared" si="2"/>
        <v>0</v>
      </c>
    </row>
    <row r="178" spans="8:10">
      <c r="H178" s="30" t="s">
        <v>36</v>
      </c>
      <c r="J178" s="6">
        <f t="shared" si="2"/>
        <v>0</v>
      </c>
    </row>
    <row r="179" spans="8:10">
      <c r="H179" s="30" t="s">
        <v>36</v>
      </c>
      <c r="J179" s="6">
        <f t="shared" si="2"/>
        <v>0</v>
      </c>
    </row>
    <row r="180" spans="8:10">
      <c r="H180" s="30" t="s">
        <v>36</v>
      </c>
      <c r="J180" s="6">
        <f t="shared" si="2"/>
        <v>0</v>
      </c>
    </row>
    <row r="181" spans="8:10">
      <c r="H181" s="30" t="s">
        <v>36</v>
      </c>
      <c r="J181" s="6">
        <f t="shared" si="2"/>
        <v>0</v>
      </c>
    </row>
    <row r="182" spans="8:10">
      <c r="H182" s="30" t="s">
        <v>36</v>
      </c>
      <c r="J182" s="6">
        <f t="shared" si="2"/>
        <v>0</v>
      </c>
    </row>
    <row r="183" spans="8:10">
      <c r="H183" s="30" t="s">
        <v>36</v>
      </c>
      <c r="J183" s="6">
        <f t="shared" si="2"/>
        <v>0</v>
      </c>
    </row>
    <row r="184" spans="8:10">
      <c r="H184" s="30" t="s">
        <v>36</v>
      </c>
      <c r="J184" s="6">
        <f t="shared" si="2"/>
        <v>0</v>
      </c>
    </row>
    <row r="185" spans="8:10">
      <c r="H185" s="30" t="s">
        <v>36</v>
      </c>
      <c r="J185" s="6">
        <f t="shared" si="2"/>
        <v>0</v>
      </c>
    </row>
    <row r="186" spans="8:10">
      <c r="H186" s="30" t="s">
        <v>36</v>
      </c>
      <c r="J186" s="6">
        <f t="shared" si="2"/>
        <v>0</v>
      </c>
    </row>
    <row r="187" spans="8:10">
      <c r="H187" s="30" t="s">
        <v>36</v>
      </c>
      <c r="J187" s="6">
        <f t="shared" si="2"/>
        <v>0</v>
      </c>
    </row>
    <row r="188" spans="8:10">
      <c r="H188" s="30" t="s">
        <v>36</v>
      </c>
      <c r="J188" s="6">
        <f t="shared" si="2"/>
        <v>0</v>
      </c>
    </row>
    <row r="189" spans="8:10">
      <c r="H189" s="30" t="s">
        <v>36</v>
      </c>
      <c r="J189" s="6">
        <f t="shared" si="2"/>
        <v>0</v>
      </c>
    </row>
    <row r="190" spans="8:10">
      <c r="H190" s="30" t="s">
        <v>36</v>
      </c>
      <c r="J190" s="6">
        <f t="shared" si="2"/>
        <v>0</v>
      </c>
    </row>
    <row r="191" spans="8:10">
      <c r="H191" s="30" t="s">
        <v>36</v>
      </c>
      <c r="J191" s="6">
        <f t="shared" si="2"/>
        <v>0</v>
      </c>
    </row>
    <row r="192" spans="8:10">
      <c r="H192" s="30" t="s">
        <v>36</v>
      </c>
      <c r="J192" s="6">
        <f t="shared" si="2"/>
        <v>0</v>
      </c>
    </row>
    <row r="193" spans="8:10">
      <c r="H193" s="30" t="s">
        <v>36</v>
      </c>
      <c r="J193" s="6">
        <f t="shared" si="2"/>
        <v>0</v>
      </c>
    </row>
    <row r="194" spans="8:10">
      <c r="H194" s="30" t="s">
        <v>36</v>
      </c>
      <c r="J194" s="6">
        <f t="shared" si="2"/>
        <v>0</v>
      </c>
    </row>
    <row r="195" spans="8:10">
      <c r="H195" s="30" t="s">
        <v>36</v>
      </c>
      <c r="J195" s="6">
        <f t="shared" ref="J195:J258" si="3">A195</f>
        <v>0</v>
      </c>
    </row>
    <row r="196" spans="8:10">
      <c r="H196" s="30" t="s">
        <v>36</v>
      </c>
      <c r="J196" s="6">
        <f t="shared" si="3"/>
        <v>0</v>
      </c>
    </row>
    <row r="197" spans="8:10">
      <c r="H197" s="30" t="s">
        <v>36</v>
      </c>
      <c r="J197" s="6">
        <f t="shared" si="3"/>
        <v>0</v>
      </c>
    </row>
    <row r="198" spans="8:10">
      <c r="H198" s="30" t="s">
        <v>36</v>
      </c>
      <c r="J198" s="6">
        <f t="shared" si="3"/>
        <v>0</v>
      </c>
    </row>
    <row r="199" spans="8:10">
      <c r="H199" s="30" t="s">
        <v>36</v>
      </c>
      <c r="J199" s="6">
        <f t="shared" si="3"/>
        <v>0</v>
      </c>
    </row>
    <row r="200" spans="8:10">
      <c r="H200" s="30" t="s">
        <v>36</v>
      </c>
      <c r="J200" s="6">
        <f t="shared" si="3"/>
        <v>0</v>
      </c>
    </row>
    <row r="201" spans="8:10">
      <c r="H201" s="30" t="s">
        <v>36</v>
      </c>
      <c r="J201" s="6">
        <f t="shared" si="3"/>
        <v>0</v>
      </c>
    </row>
    <row r="202" spans="8:10">
      <c r="H202" s="30" t="s">
        <v>36</v>
      </c>
      <c r="J202" s="6">
        <f t="shared" si="3"/>
        <v>0</v>
      </c>
    </row>
    <row r="203" spans="8:10">
      <c r="H203" s="30" t="s">
        <v>36</v>
      </c>
      <c r="J203" s="6">
        <f t="shared" si="3"/>
        <v>0</v>
      </c>
    </row>
    <row r="204" spans="8:10">
      <c r="H204" s="30" t="s">
        <v>36</v>
      </c>
      <c r="J204" s="6">
        <f t="shared" si="3"/>
        <v>0</v>
      </c>
    </row>
    <row r="205" spans="8:10">
      <c r="H205" s="30" t="s">
        <v>36</v>
      </c>
      <c r="J205" s="6">
        <f t="shared" si="3"/>
        <v>0</v>
      </c>
    </row>
    <row r="206" spans="8:10">
      <c r="H206" s="30" t="s">
        <v>36</v>
      </c>
      <c r="J206" s="6">
        <f t="shared" si="3"/>
        <v>0</v>
      </c>
    </row>
    <row r="207" spans="8:10">
      <c r="H207" s="30" t="s">
        <v>36</v>
      </c>
      <c r="J207" s="6">
        <f t="shared" si="3"/>
        <v>0</v>
      </c>
    </row>
    <row r="208" spans="8:10">
      <c r="H208" s="30" t="s">
        <v>36</v>
      </c>
      <c r="J208" s="6">
        <f t="shared" si="3"/>
        <v>0</v>
      </c>
    </row>
    <row r="209" spans="8:10">
      <c r="H209" s="30" t="s">
        <v>36</v>
      </c>
      <c r="J209" s="6">
        <f t="shared" si="3"/>
        <v>0</v>
      </c>
    </row>
    <row r="210" spans="8:10">
      <c r="H210" s="30" t="s">
        <v>36</v>
      </c>
      <c r="J210" s="6">
        <f t="shared" si="3"/>
        <v>0</v>
      </c>
    </row>
    <row r="211" spans="8:10">
      <c r="H211" s="30" t="s">
        <v>36</v>
      </c>
      <c r="J211" s="6">
        <f t="shared" si="3"/>
        <v>0</v>
      </c>
    </row>
    <row r="212" spans="8:10">
      <c r="H212" s="30" t="s">
        <v>36</v>
      </c>
      <c r="J212" s="6">
        <f t="shared" si="3"/>
        <v>0</v>
      </c>
    </row>
    <row r="213" spans="8:10">
      <c r="H213" s="30" t="s">
        <v>36</v>
      </c>
      <c r="J213" s="6">
        <f t="shared" si="3"/>
        <v>0</v>
      </c>
    </row>
    <row r="214" spans="8:10">
      <c r="H214" s="30" t="s">
        <v>36</v>
      </c>
      <c r="J214" s="6">
        <f t="shared" si="3"/>
        <v>0</v>
      </c>
    </row>
    <row r="215" spans="8:10">
      <c r="H215" s="30" t="s">
        <v>36</v>
      </c>
      <c r="J215" s="6">
        <f t="shared" si="3"/>
        <v>0</v>
      </c>
    </row>
    <row r="216" spans="8:10">
      <c r="H216" s="30" t="s">
        <v>36</v>
      </c>
      <c r="J216" s="6">
        <f t="shared" si="3"/>
        <v>0</v>
      </c>
    </row>
    <row r="217" spans="8:10">
      <c r="H217" s="30" t="s">
        <v>36</v>
      </c>
      <c r="J217" s="6">
        <f t="shared" si="3"/>
        <v>0</v>
      </c>
    </row>
    <row r="218" spans="8:10">
      <c r="H218" s="30" t="s">
        <v>36</v>
      </c>
      <c r="J218" s="6">
        <f t="shared" si="3"/>
        <v>0</v>
      </c>
    </row>
    <row r="219" spans="8:10">
      <c r="H219" s="30" t="s">
        <v>36</v>
      </c>
      <c r="J219" s="6">
        <f t="shared" si="3"/>
        <v>0</v>
      </c>
    </row>
    <row r="220" spans="8:10">
      <c r="H220" s="30" t="s">
        <v>36</v>
      </c>
      <c r="J220" s="6">
        <f t="shared" si="3"/>
        <v>0</v>
      </c>
    </row>
    <row r="221" spans="8:10">
      <c r="H221" s="30" t="s">
        <v>36</v>
      </c>
      <c r="J221" s="6">
        <f t="shared" si="3"/>
        <v>0</v>
      </c>
    </row>
    <row r="222" spans="8:10">
      <c r="H222" s="30" t="s">
        <v>36</v>
      </c>
      <c r="J222" s="6">
        <f t="shared" si="3"/>
        <v>0</v>
      </c>
    </row>
    <row r="223" spans="8:10">
      <c r="H223" s="30" t="s">
        <v>36</v>
      </c>
      <c r="J223" s="6">
        <f t="shared" si="3"/>
        <v>0</v>
      </c>
    </row>
    <row r="224" spans="8:10">
      <c r="H224" s="30" t="s">
        <v>36</v>
      </c>
      <c r="J224" s="6">
        <f t="shared" si="3"/>
        <v>0</v>
      </c>
    </row>
    <row r="225" spans="8:10">
      <c r="H225" s="30" t="s">
        <v>36</v>
      </c>
      <c r="J225" s="6">
        <f t="shared" si="3"/>
        <v>0</v>
      </c>
    </row>
    <row r="226" spans="8:10">
      <c r="H226" s="30" t="s">
        <v>36</v>
      </c>
      <c r="J226" s="6">
        <f t="shared" si="3"/>
        <v>0</v>
      </c>
    </row>
    <row r="227" spans="8:10">
      <c r="H227" s="30" t="s">
        <v>36</v>
      </c>
      <c r="J227" s="6">
        <f t="shared" si="3"/>
        <v>0</v>
      </c>
    </row>
    <row r="228" spans="8:10">
      <c r="H228" s="30" t="s">
        <v>36</v>
      </c>
      <c r="J228" s="6">
        <f t="shared" si="3"/>
        <v>0</v>
      </c>
    </row>
    <row r="229" spans="8:10">
      <c r="H229" s="30" t="s">
        <v>36</v>
      </c>
      <c r="J229" s="6">
        <f t="shared" si="3"/>
        <v>0</v>
      </c>
    </row>
    <row r="230" spans="8:10">
      <c r="H230" s="30" t="s">
        <v>36</v>
      </c>
      <c r="J230" s="6">
        <f t="shared" si="3"/>
        <v>0</v>
      </c>
    </row>
    <row r="231" spans="8:10">
      <c r="H231" s="30" t="s">
        <v>36</v>
      </c>
      <c r="J231" s="6">
        <f t="shared" si="3"/>
        <v>0</v>
      </c>
    </row>
    <row r="232" spans="8:10">
      <c r="H232" s="30" t="s">
        <v>36</v>
      </c>
      <c r="J232" s="6">
        <f t="shared" si="3"/>
        <v>0</v>
      </c>
    </row>
    <row r="233" spans="8:10">
      <c r="H233" s="30" t="s">
        <v>36</v>
      </c>
      <c r="J233" s="6">
        <f t="shared" si="3"/>
        <v>0</v>
      </c>
    </row>
    <row r="234" spans="8:10">
      <c r="H234" s="30" t="s">
        <v>36</v>
      </c>
      <c r="J234" s="6">
        <f t="shared" si="3"/>
        <v>0</v>
      </c>
    </row>
    <row r="235" spans="8:10">
      <c r="H235" s="30" t="s">
        <v>36</v>
      </c>
      <c r="J235" s="6">
        <f t="shared" si="3"/>
        <v>0</v>
      </c>
    </row>
    <row r="236" spans="8:10">
      <c r="H236" s="30" t="s">
        <v>36</v>
      </c>
      <c r="J236" s="6">
        <f t="shared" si="3"/>
        <v>0</v>
      </c>
    </row>
    <row r="237" spans="8:10">
      <c r="H237" s="30" t="s">
        <v>36</v>
      </c>
      <c r="J237" s="6">
        <f t="shared" si="3"/>
        <v>0</v>
      </c>
    </row>
    <row r="238" spans="8:10">
      <c r="H238" s="30" t="s">
        <v>36</v>
      </c>
      <c r="J238" s="6">
        <f t="shared" si="3"/>
        <v>0</v>
      </c>
    </row>
    <row r="239" spans="8:10">
      <c r="H239" s="30" t="s">
        <v>36</v>
      </c>
      <c r="J239" s="6">
        <f t="shared" si="3"/>
        <v>0</v>
      </c>
    </row>
    <row r="240" spans="8:10">
      <c r="H240" s="30" t="s">
        <v>36</v>
      </c>
      <c r="J240" s="6">
        <f t="shared" si="3"/>
        <v>0</v>
      </c>
    </row>
    <row r="241" spans="8:10">
      <c r="H241" s="30" t="s">
        <v>36</v>
      </c>
      <c r="J241" s="6">
        <f t="shared" si="3"/>
        <v>0</v>
      </c>
    </row>
    <row r="242" spans="8:10">
      <c r="H242" s="30" t="s">
        <v>36</v>
      </c>
      <c r="J242" s="6">
        <f t="shared" si="3"/>
        <v>0</v>
      </c>
    </row>
    <row r="243" spans="8:10">
      <c r="H243" s="30" t="s">
        <v>36</v>
      </c>
      <c r="J243" s="6">
        <f t="shared" si="3"/>
        <v>0</v>
      </c>
    </row>
    <row r="244" spans="8:10">
      <c r="H244" s="30" t="s">
        <v>36</v>
      </c>
      <c r="J244" s="6">
        <f t="shared" si="3"/>
        <v>0</v>
      </c>
    </row>
    <row r="245" spans="8:10">
      <c r="H245" s="30" t="s">
        <v>36</v>
      </c>
      <c r="J245" s="6">
        <f t="shared" si="3"/>
        <v>0</v>
      </c>
    </row>
    <row r="246" spans="8:10">
      <c r="H246" s="30" t="s">
        <v>36</v>
      </c>
      <c r="J246" s="6">
        <f t="shared" si="3"/>
        <v>0</v>
      </c>
    </row>
    <row r="247" spans="8:10">
      <c r="H247" s="30" t="s">
        <v>36</v>
      </c>
      <c r="J247" s="6">
        <f t="shared" si="3"/>
        <v>0</v>
      </c>
    </row>
    <row r="248" spans="8:10">
      <c r="H248" s="30" t="s">
        <v>36</v>
      </c>
      <c r="J248" s="6">
        <f t="shared" si="3"/>
        <v>0</v>
      </c>
    </row>
    <row r="249" spans="8:10">
      <c r="H249" s="30" t="s">
        <v>36</v>
      </c>
      <c r="J249" s="6">
        <f t="shared" si="3"/>
        <v>0</v>
      </c>
    </row>
    <row r="250" spans="8:10">
      <c r="H250" s="30" t="s">
        <v>36</v>
      </c>
      <c r="J250" s="6">
        <f t="shared" si="3"/>
        <v>0</v>
      </c>
    </row>
    <row r="251" spans="8:10">
      <c r="H251" s="30" t="s">
        <v>36</v>
      </c>
      <c r="J251" s="6">
        <f t="shared" si="3"/>
        <v>0</v>
      </c>
    </row>
    <row r="252" spans="8:10">
      <c r="H252" s="30" t="s">
        <v>36</v>
      </c>
      <c r="J252" s="6">
        <f t="shared" si="3"/>
        <v>0</v>
      </c>
    </row>
    <row r="253" spans="8:10">
      <c r="H253" s="30" t="s">
        <v>36</v>
      </c>
      <c r="J253" s="6">
        <f t="shared" si="3"/>
        <v>0</v>
      </c>
    </row>
    <row r="254" spans="8:10">
      <c r="H254" s="30" t="s">
        <v>36</v>
      </c>
      <c r="J254" s="6">
        <f t="shared" si="3"/>
        <v>0</v>
      </c>
    </row>
    <row r="255" spans="8:10">
      <c r="H255" s="30" t="s">
        <v>36</v>
      </c>
      <c r="J255" s="6">
        <f t="shared" si="3"/>
        <v>0</v>
      </c>
    </row>
    <row r="256" spans="8:10">
      <c r="H256" s="30" t="s">
        <v>36</v>
      </c>
      <c r="J256" s="6">
        <f t="shared" si="3"/>
        <v>0</v>
      </c>
    </row>
    <row r="257" spans="8:10">
      <c r="H257" s="30" t="s">
        <v>36</v>
      </c>
      <c r="J257" s="6">
        <f t="shared" si="3"/>
        <v>0</v>
      </c>
    </row>
    <row r="258" spans="8:10">
      <c r="H258" s="30" t="s">
        <v>36</v>
      </c>
      <c r="J258" s="6">
        <f t="shared" si="3"/>
        <v>0</v>
      </c>
    </row>
    <row r="259" spans="8:10">
      <c r="H259" s="30" t="s">
        <v>36</v>
      </c>
      <c r="J259" s="6">
        <f t="shared" ref="J259:J322" si="4">A259</f>
        <v>0</v>
      </c>
    </row>
    <row r="260" spans="8:10">
      <c r="H260" s="30" t="s">
        <v>36</v>
      </c>
      <c r="J260" s="6">
        <f t="shared" si="4"/>
        <v>0</v>
      </c>
    </row>
    <row r="261" spans="8:10">
      <c r="H261" s="30" t="s">
        <v>36</v>
      </c>
      <c r="J261" s="6">
        <f t="shared" si="4"/>
        <v>0</v>
      </c>
    </row>
    <row r="262" spans="8:10">
      <c r="H262" s="30" t="s">
        <v>36</v>
      </c>
      <c r="J262" s="6">
        <f t="shared" si="4"/>
        <v>0</v>
      </c>
    </row>
    <row r="263" spans="8:10">
      <c r="H263" s="30" t="s">
        <v>36</v>
      </c>
      <c r="J263" s="6">
        <f t="shared" si="4"/>
        <v>0</v>
      </c>
    </row>
    <row r="264" spans="8:10">
      <c r="H264" s="30" t="s">
        <v>36</v>
      </c>
      <c r="J264" s="6">
        <f t="shared" si="4"/>
        <v>0</v>
      </c>
    </row>
    <row r="265" spans="8:10">
      <c r="H265" s="30" t="s">
        <v>36</v>
      </c>
      <c r="J265" s="6">
        <f t="shared" si="4"/>
        <v>0</v>
      </c>
    </row>
    <row r="266" spans="8:10">
      <c r="H266" s="30" t="s">
        <v>36</v>
      </c>
      <c r="J266" s="6">
        <f t="shared" si="4"/>
        <v>0</v>
      </c>
    </row>
    <row r="267" spans="8:10">
      <c r="H267" s="30" t="s">
        <v>36</v>
      </c>
      <c r="J267" s="6">
        <f t="shared" si="4"/>
        <v>0</v>
      </c>
    </row>
    <row r="268" spans="8:10">
      <c r="H268" s="30" t="s">
        <v>36</v>
      </c>
      <c r="J268" s="6">
        <f t="shared" si="4"/>
        <v>0</v>
      </c>
    </row>
    <row r="269" spans="8:10">
      <c r="H269" s="30" t="s">
        <v>36</v>
      </c>
      <c r="J269" s="6">
        <f t="shared" si="4"/>
        <v>0</v>
      </c>
    </row>
    <row r="270" spans="8:10">
      <c r="H270" s="30" t="s">
        <v>36</v>
      </c>
      <c r="J270" s="6">
        <f t="shared" si="4"/>
        <v>0</v>
      </c>
    </row>
    <row r="271" spans="8:10">
      <c r="H271" s="30" t="s">
        <v>36</v>
      </c>
      <c r="J271" s="6">
        <f t="shared" si="4"/>
        <v>0</v>
      </c>
    </row>
    <row r="272" spans="8:10">
      <c r="H272" s="30" t="s">
        <v>36</v>
      </c>
      <c r="J272" s="6">
        <f t="shared" si="4"/>
        <v>0</v>
      </c>
    </row>
    <row r="273" spans="8:10">
      <c r="H273" s="30" t="s">
        <v>36</v>
      </c>
      <c r="J273" s="6">
        <f t="shared" si="4"/>
        <v>0</v>
      </c>
    </row>
    <row r="274" spans="8:10">
      <c r="H274" s="30" t="s">
        <v>36</v>
      </c>
      <c r="J274" s="6">
        <f t="shared" si="4"/>
        <v>0</v>
      </c>
    </row>
    <row r="275" spans="8:10">
      <c r="H275" s="30" t="s">
        <v>36</v>
      </c>
      <c r="J275" s="6">
        <f t="shared" si="4"/>
        <v>0</v>
      </c>
    </row>
    <row r="276" spans="8:10">
      <c r="H276" s="30" t="s">
        <v>36</v>
      </c>
      <c r="J276" s="6">
        <f t="shared" si="4"/>
        <v>0</v>
      </c>
    </row>
    <row r="277" spans="8:10">
      <c r="H277" s="30" t="s">
        <v>36</v>
      </c>
      <c r="J277" s="6">
        <f t="shared" si="4"/>
        <v>0</v>
      </c>
    </row>
    <row r="278" spans="8:10">
      <c r="H278" s="30" t="s">
        <v>36</v>
      </c>
      <c r="J278" s="6">
        <f t="shared" si="4"/>
        <v>0</v>
      </c>
    </row>
    <row r="279" spans="8:10">
      <c r="H279" s="30" t="s">
        <v>36</v>
      </c>
      <c r="J279" s="6">
        <f t="shared" si="4"/>
        <v>0</v>
      </c>
    </row>
    <row r="280" spans="8:10">
      <c r="H280" s="30" t="s">
        <v>36</v>
      </c>
      <c r="J280" s="6">
        <f t="shared" si="4"/>
        <v>0</v>
      </c>
    </row>
    <row r="281" spans="8:10">
      <c r="H281" s="30" t="s">
        <v>36</v>
      </c>
      <c r="J281" s="6">
        <f t="shared" si="4"/>
        <v>0</v>
      </c>
    </row>
    <row r="282" spans="8:10">
      <c r="H282" s="30" t="s">
        <v>36</v>
      </c>
      <c r="J282" s="6">
        <f t="shared" si="4"/>
        <v>0</v>
      </c>
    </row>
    <row r="283" spans="8:10">
      <c r="H283" s="30" t="s">
        <v>36</v>
      </c>
      <c r="J283" s="6">
        <f t="shared" si="4"/>
        <v>0</v>
      </c>
    </row>
    <row r="284" spans="8:10">
      <c r="H284" s="30" t="s">
        <v>36</v>
      </c>
      <c r="J284" s="6">
        <f t="shared" si="4"/>
        <v>0</v>
      </c>
    </row>
    <row r="285" spans="8:10">
      <c r="H285" s="30" t="s">
        <v>36</v>
      </c>
      <c r="J285" s="6">
        <f t="shared" si="4"/>
        <v>0</v>
      </c>
    </row>
    <row r="286" spans="8:10">
      <c r="H286" s="30" t="s">
        <v>36</v>
      </c>
      <c r="J286" s="6">
        <f t="shared" si="4"/>
        <v>0</v>
      </c>
    </row>
    <row r="287" spans="8:10">
      <c r="H287" s="30" t="s">
        <v>36</v>
      </c>
      <c r="J287" s="6">
        <f t="shared" si="4"/>
        <v>0</v>
      </c>
    </row>
    <row r="288" spans="8:10">
      <c r="H288" s="30" t="s">
        <v>36</v>
      </c>
      <c r="J288" s="6">
        <f t="shared" si="4"/>
        <v>0</v>
      </c>
    </row>
    <row r="289" spans="8:10">
      <c r="H289" s="30" t="s">
        <v>36</v>
      </c>
      <c r="J289" s="6">
        <f t="shared" si="4"/>
        <v>0</v>
      </c>
    </row>
    <row r="290" spans="8:10">
      <c r="H290" s="30" t="s">
        <v>36</v>
      </c>
      <c r="J290" s="6">
        <f t="shared" si="4"/>
        <v>0</v>
      </c>
    </row>
    <row r="291" spans="8:10">
      <c r="H291" s="30" t="s">
        <v>36</v>
      </c>
      <c r="J291" s="6">
        <f t="shared" si="4"/>
        <v>0</v>
      </c>
    </row>
    <row r="292" spans="8:10">
      <c r="H292" s="30" t="s">
        <v>36</v>
      </c>
      <c r="J292" s="6">
        <f t="shared" si="4"/>
        <v>0</v>
      </c>
    </row>
    <row r="293" spans="8:10">
      <c r="H293" s="30" t="s">
        <v>36</v>
      </c>
      <c r="J293" s="6">
        <f t="shared" si="4"/>
        <v>0</v>
      </c>
    </row>
    <row r="294" spans="8:10">
      <c r="H294" s="30" t="s">
        <v>36</v>
      </c>
      <c r="J294" s="6">
        <f t="shared" si="4"/>
        <v>0</v>
      </c>
    </row>
    <row r="295" spans="8:10">
      <c r="H295" s="30" t="s">
        <v>36</v>
      </c>
      <c r="J295" s="6">
        <f t="shared" si="4"/>
        <v>0</v>
      </c>
    </row>
    <row r="296" spans="8:10">
      <c r="H296" s="30" t="s">
        <v>36</v>
      </c>
      <c r="J296" s="6">
        <f t="shared" si="4"/>
        <v>0</v>
      </c>
    </row>
    <row r="297" spans="8:10">
      <c r="H297" s="30" t="s">
        <v>36</v>
      </c>
      <c r="J297" s="6">
        <f t="shared" si="4"/>
        <v>0</v>
      </c>
    </row>
    <row r="298" spans="8:10">
      <c r="H298" s="30" t="s">
        <v>36</v>
      </c>
      <c r="J298" s="6">
        <f t="shared" si="4"/>
        <v>0</v>
      </c>
    </row>
    <row r="299" spans="8:10">
      <c r="H299" s="30" t="s">
        <v>36</v>
      </c>
      <c r="J299" s="6">
        <f t="shared" si="4"/>
        <v>0</v>
      </c>
    </row>
    <row r="300" spans="8:10">
      <c r="H300" s="30" t="s">
        <v>36</v>
      </c>
      <c r="J300" s="6">
        <f t="shared" si="4"/>
        <v>0</v>
      </c>
    </row>
    <row r="301" spans="8:10">
      <c r="H301" s="30" t="s">
        <v>36</v>
      </c>
      <c r="J301" s="6">
        <f t="shared" si="4"/>
        <v>0</v>
      </c>
    </row>
    <row r="302" spans="8:10">
      <c r="H302" s="30" t="s">
        <v>36</v>
      </c>
      <c r="J302" s="6">
        <f t="shared" si="4"/>
        <v>0</v>
      </c>
    </row>
    <row r="303" spans="8:10">
      <c r="H303" s="30" t="s">
        <v>36</v>
      </c>
      <c r="J303" s="6">
        <f t="shared" si="4"/>
        <v>0</v>
      </c>
    </row>
    <row r="304" spans="8:10">
      <c r="H304" s="30" t="s">
        <v>36</v>
      </c>
      <c r="J304" s="6">
        <f t="shared" si="4"/>
        <v>0</v>
      </c>
    </row>
    <row r="305" spans="8:10">
      <c r="H305" s="30" t="s">
        <v>36</v>
      </c>
      <c r="J305" s="6">
        <f t="shared" si="4"/>
        <v>0</v>
      </c>
    </row>
    <row r="306" spans="8:10">
      <c r="H306" s="30" t="s">
        <v>36</v>
      </c>
      <c r="J306" s="6">
        <f t="shared" si="4"/>
        <v>0</v>
      </c>
    </row>
    <row r="307" spans="8:10">
      <c r="H307" s="30" t="s">
        <v>36</v>
      </c>
      <c r="J307" s="6">
        <f t="shared" si="4"/>
        <v>0</v>
      </c>
    </row>
    <row r="308" spans="8:10">
      <c r="H308" s="30" t="s">
        <v>36</v>
      </c>
      <c r="J308" s="6">
        <f t="shared" si="4"/>
        <v>0</v>
      </c>
    </row>
    <row r="309" spans="8:10">
      <c r="H309" s="30" t="s">
        <v>36</v>
      </c>
      <c r="J309" s="6">
        <f t="shared" si="4"/>
        <v>0</v>
      </c>
    </row>
    <row r="310" spans="8:10">
      <c r="H310" s="30" t="s">
        <v>36</v>
      </c>
      <c r="J310" s="6">
        <f t="shared" si="4"/>
        <v>0</v>
      </c>
    </row>
    <row r="311" spans="8:10">
      <c r="H311" s="30" t="s">
        <v>36</v>
      </c>
      <c r="J311" s="6">
        <f t="shared" si="4"/>
        <v>0</v>
      </c>
    </row>
    <row r="312" spans="8:10">
      <c r="H312" s="30" t="s">
        <v>36</v>
      </c>
      <c r="J312" s="6">
        <f t="shared" si="4"/>
        <v>0</v>
      </c>
    </row>
    <row r="313" spans="8:10">
      <c r="H313" s="30" t="s">
        <v>36</v>
      </c>
      <c r="J313" s="6">
        <f t="shared" si="4"/>
        <v>0</v>
      </c>
    </row>
    <row r="314" spans="8:10">
      <c r="H314" s="30" t="s">
        <v>36</v>
      </c>
      <c r="J314" s="6">
        <f t="shared" si="4"/>
        <v>0</v>
      </c>
    </row>
    <row r="315" spans="8:10">
      <c r="H315" s="30" t="s">
        <v>36</v>
      </c>
      <c r="J315" s="6">
        <f t="shared" si="4"/>
        <v>0</v>
      </c>
    </row>
    <row r="316" spans="8:10">
      <c r="H316" s="30" t="s">
        <v>36</v>
      </c>
      <c r="J316" s="6">
        <f t="shared" si="4"/>
        <v>0</v>
      </c>
    </row>
    <row r="317" spans="8:10">
      <c r="H317" s="30" t="s">
        <v>36</v>
      </c>
      <c r="J317" s="6">
        <f t="shared" si="4"/>
        <v>0</v>
      </c>
    </row>
    <row r="318" spans="8:10">
      <c r="H318" s="30" t="s">
        <v>36</v>
      </c>
      <c r="J318" s="6">
        <f t="shared" si="4"/>
        <v>0</v>
      </c>
    </row>
    <row r="319" spans="8:10">
      <c r="H319" s="30" t="s">
        <v>36</v>
      </c>
      <c r="J319" s="6">
        <f t="shared" si="4"/>
        <v>0</v>
      </c>
    </row>
    <row r="320" spans="8:10">
      <c r="H320" s="30" t="s">
        <v>36</v>
      </c>
      <c r="J320" s="6">
        <f t="shared" si="4"/>
        <v>0</v>
      </c>
    </row>
    <row r="321" spans="8:10">
      <c r="H321" s="30" t="s">
        <v>36</v>
      </c>
      <c r="J321" s="6">
        <f t="shared" si="4"/>
        <v>0</v>
      </c>
    </row>
    <row r="322" spans="8:10">
      <c r="H322" s="30" t="s">
        <v>36</v>
      </c>
      <c r="J322" s="6">
        <f t="shared" si="4"/>
        <v>0</v>
      </c>
    </row>
    <row r="323" spans="8:10">
      <c r="H323" s="30" t="s">
        <v>36</v>
      </c>
      <c r="J323" s="6">
        <f t="shared" ref="J323:J386" si="5">A323</f>
        <v>0</v>
      </c>
    </row>
    <row r="324" spans="8:10">
      <c r="H324" s="30" t="s">
        <v>36</v>
      </c>
      <c r="J324" s="6">
        <f t="shared" si="5"/>
        <v>0</v>
      </c>
    </row>
    <row r="325" spans="8:10">
      <c r="H325" s="30" t="s">
        <v>36</v>
      </c>
      <c r="J325" s="6">
        <f t="shared" si="5"/>
        <v>0</v>
      </c>
    </row>
    <row r="326" spans="8:10">
      <c r="H326" s="30" t="s">
        <v>36</v>
      </c>
      <c r="J326" s="6">
        <f t="shared" si="5"/>
        <v>0</v>
      </c>
    </row>
    <row r="327" spans="8:10">
      <c r="H327" s="30" t="s">
        <v>36</v>
      </c>
      <c r="J327" s="6">
        <f t="shared" si="5"/>
        <v>0</v>
      </c>
    </row>
    <row r="328" spans="8:10">
      <c r="H328" s="30" t="s">
        <v>36</v>
      </c>
      <c r="J328" s="6">
        <f t="shared" si="5"/>
        <v>0</v>
      </c>
    </row>
    <row r="329" spans="8:10">
      <c r="H329" s="30" t="s">
        <v>36</v>
      </c>
      <c r="J329" s="6">
        <f t="shared" si="5"/>
        <v>0</v>
      </c>
    </row>
    <row r="330" spans="8:10">
      <c r="H330" s="30" t="s">
        <v>36</v>
      </c>
      <c r="J330" s="6">
        <f t="shared" si="5"/>
        <v>0</v>
      </c>
    </row>
    <row r="331" spans="8:10">
      <c r="H331" s="30" t="s">
        <v>36</v>
      </c>
      <c r="J331" s="6">
        <f t="shared" si="5"/>
        <v>0</v>
      </c>
    </row>
    <row r="332" spans="8:10">
      <c r="H332" s="30" t="s">
        <v>36</v>
      </c>
      <c r="J332" s="6">
        <f t="shared" si="5"/>
        <v>0</v>
      </c>
    </row>
    <row r="333" spans="8:10">
      <c r="H333" s="30" t="s">
        <v>36</v>
      </c>
      <c r="J333" s="6">
        <f t="shared" si="5"/>
        <v>0</v>
      </c>
    </row>
    <row r="334" spans="8:10">
      <c r="H334" s="30" t="s">
        <v>36</v>
      </c>
      <c r="J334" s="6">
        <f t="shared" si="5"/>
        <v>0</v>
      </c>
    </row>
    <row r="335" spans="8:10">
      <c r="H335" s="30" t="s">
        <v>36</v>
      </c>
      <c r="J335" s="6">
        <f t="shared" si="5"/>
        <v>0</v>
      </c>
    </row>
    <row r="336" spans="8:10">
      <c r="H336" s="30" t="s">
        <v>36</v>
      </c>
      <c r="J336" s="6">
        <f t="shared" si="5"/>
        <v>0</v>
      </c>
    </row>
    <row r="337" spans="8:10">
      <c r="H337" s="30" t="s">
        <v>36</v>
      </c>
      <c r="J337" s="6">
        <f t="shared" si="5"/>
        <v>0</v>
      </c>
    </row>
    <row r="338" spans="8:10">
      <c r="H338" s="30" t="s">
        <v>36</v>
      </c>
      <c r="J338" s="6">
        <f t="shared" si="5"/>
        <v>0</v>
      </c>
    </row>
    <row r="339" spans="8:10">
      <c r="H339" s="30" t="s">
        <v>36</v>
      </c>
      <c r="J339" s="6">
        <f t="shared" si="5"/>
        <v>0</v>
      </c>
    </row>
    <row r="340" spans="8:10">
      <c r="H340" s="30" t="s">
        <v>36</v>
      </c>
      <c r="J340" s="6">
        <f t="shared" si="5"/>
        <v>0</v>
      </c>
    </row>
    <row r="341" spans="8:10">
      <c r="H341" s="30" t="s">
        <v>36</v>
      </c>
      <c r="J341" s="6">
        <f t="shared" si="5"/>
        <v>0</v>
      </c>
    </row>
    <row r="342" spans="8:10">
      <c r="H342" s="30" t="s">
        <v>36</v>
      </c>
      <c r="J342" s="6">
        <f t="shared" si="5"/>
        <v>0</v>
      </c>
    </row>
    <row r="343" spans="8:10">
      <c r="H343" s="30" t="s">
        <v>36</v>
      </c>
      <c r="J343" s="6">
        <f t="shared" si="5"/>
        <v>0</v>
      </c>
    </row>
    <row r="344" spans="8:10">
      <c r="H344" s="30" t="s">
        <v>36</v>
      </c>
      <c r="J344" s="6">
        <f t="shared" si="5"/>
        <v>0</v>
      </c>
    </row>
    <row r="345" spans="8:10">
      <c r="H345" s="30" t="s">
        <v>36</v>
      </c>
      <c r="J345" s="6">
        <f t="shared" si="5"/>
        <v>0</v>
      </c>
    </row>
    <row r="346" spans="8:10">
      <c r="H346" s="30" t="s">
        <v>36</v>
      </c>
      <c r="J346" s="6">
        <f t="shared" si="5"/>
        <v>0</v>
      </c>
    </row>
    <row r="347" spans="8:10">
      <c r="H347" s="30" t="s">
        <v>36</v>
      </c>
      <c r="J347" s="6">
        <f t="shared" si="5"/>
        <v>0</v>
      </c>
    </row>
    <row r="348" spans="8:10">
      <c r="H348" s="30" t="s">
        <v>36</v>
      </c>
      <c r="J348" s="6">
        <f t="shared" si="5"/>
        <v>0</v>
      </c>
    </row>
    <row r="349" spans="8:10">
      <c r="H349" s="30" t="s">
        <v>36</v>
      </c>
      <c r="J349" s="6">
        <f t="shared" si="5"/>
        <v>0</v>
      </c>
    </row>
    <row r="350" spans="8:10">
      <c r="H350" s="30" t="s">
        <v>36</v>
      </c>
      <c r="J350" s="6">
        <f t="shared" si="5"/>
        <v>0</v>
      </c>
    </row>
    <row r="351" spans="8:10">
      <c r="H351" s="30" t="s">
        <v>36</v>
      </c>
      <c r="J351" s="6">
        <f t="shared" si="5"/>
        <v>0</v>
      </c>
    </row>
    <row r="352" spans="8:10">
      <c r="H352" s="30" t="s">
        <v>36</v>
      </c>
      <c r="J352" s="6">
        <f t="shared" si="5"/>
        <v>0</v>
      </c>
    </row>
    <row r="353" spans="8:10">
      <c r="H353" s="30" t="s">
        <v>36</v>
      </c>
      <c r="J353" s="6">
        <f t="shared" si="5"/>
        <v>0</v>
      </c>
    </row>
    <row r="354" spans="8:10">
      <c r="H354" s="30" t="s">
        <v>36</v>
      </c>
      <c r="J354" s="6">
        <f t="shared" si="5"/>
        <v>0</v>
      </c>
    </row>
    <row r="355" spans="8:10">
      <c r="H355" s="30" t="s">
        <v>36</v>
      </c>
      <c r="J355" s="6">
        <f t="shared" si="5"/>
        <v>0</v>
      </c>
    </row>
    <row r="356" spans="8:10">
      <c r="H356" s="30" t="s">
        <v>36</v>
      </c>
      <c r="J356" s="6">
        <f t="shared" si="5"/>
        <v>0</v>
      </c>
    </row>
    <row r="357" spans="8:10">
      <c r="H357" s="30" t="s">
        <v>36</v>
      </c>
      <c r="J357" s="6">
        <f t="shared" si="5"/>
        <v>0</v>
      </c>
    </row>
    <row r="358" spans="8:10">
      <c r="H358" s="30" t="s">
        <v>36</v>
      </c>
      <c r="J358" s="6">
        <f t="shared" si="5"/>
        <v>0</v>
      </c>
    </row>
    <row r="359" spans="8:10">
      <c r="H359" s="30" t="s">
        <v>36</v>
      </c>
      <c r="J359" s="6">
        <f t="shared" si="5"/>
        <v>0</v>
      </c>
    </row>
    <row r="360" spans="8:10">
      <c r="H360" s="30" t="s">
        <v>36</v>
      </c>
      <c r="J360" s="6">
        <f t="shared" si="5"/>
        <v>0</v>
      </c>
    </row>
    <row r="361" spans="8:10">
      <c r="H361" s="30" t="s">
        <v>36</v>
      </c>
      <c r="J361" s="6">
        <f t="shared" si="5"/>
        <v>0</v>
      </c>
    </row>
    <row r="362" spans="8:10">
      <c r="H362" s="30" t="s">
        <v>36</v>
      </c>
      <c r="J362" s="6">
        <f t="shared" si="5"/>
        <v>0</v>
      </c>
    </row>
    <row r="363" spans="8:10">
      <c r="H363" s="30" t="s">
        <v>36</v>
      </c>
      <c r="J363" s="6">
        <f t="shared" si="5"/>
        <v>0</v>
      </c>
    </row>
    <row r="364" spans="8:10">
      <c r="H364" s="30" t="s">
        <v>36</v>
      </c>
      <c r="J364" s="6">
        <f t="shared" si="5"/>
        <v>0</v>
      </c>
    </row>
    <row r="365" spans="8:10">
      <c r="H365" s="30" t="s">
        <v>36</v>
      </c>
      <c r="J365" s="6">
        <f t="shared" si="5"/>
        <v>0</v>
      </c>
    </row>
    <row r="366" spans="8:10">
      <c r="H366" s="30" t="s">
        <v>36</v>
      </c>
      <c r="J366" s="6">
        <f t="shared" si="5"/>
        <v>0</v>
      </c>
    </row>
    <row r="367" spans="8:10">
      <c r="H367" s="30" t="s">
        <v>36</v>
      </c>
      <c r="J367" s="6">
        <f t="shared" si="5"/>
        <v>0</v>
      </c>
    </row>
    <row r="368" spans="8:10">
      <c r="H368" s="30" t="s">
        <v>36</v>
      </c>
      <c r="J368" s="6">
        <f t="shared" si="5"/>
        <v>0</v>
      </c>
    </row>
    <row r="369" spans="8:10">
      <c r="H369" s="30" t="s">
        <v>36</v>
      </c>
      <c r="J369" s="6">
        <f t="shared" si="5"/>
        <v>0</v>
      </c>
    </row>
    <row r="370" spans="8:10">
      <c r="H370" s="30" t="s">
        <v>36</v>
      </c>
      <c r="J370" s="6">
        <f t="shared" si="5"/>
        <v>0</v>
      </c>
    </row>
    <row r="371" spans="8:10">
      <c r="H371" s="30" t="s">
        <v>36</v>
      </c>
      <c r="J371" s="6">
        <f t="shared" si="5"/>
        <v>0</v>
      </c>
    </row>
    <row r="372" spans="8:10">
      <c r="H372" s="30" t="s">
        <v>36</v>
      </c>
      <c r="J372" s="6">
        <f t="shared" si="5"/>
        <v>0</v>
      </c>
    </row>
    <row r="373" spans="8:10">
      <c r="H373" s="30" t="s">
        <v>36</v>
      </c>
      <c r="J373" s="6">
        <f t="shared" si="5"/>
        <v>0</v>
      </c>
    </row>
    <row r="374" spans="8:10">
      <c r="H374" s="30" t="s">
        <v>36</v>
      </c>
      <c r="J374" s="6">
        <f t="shared" si="5"/>
        <v>0</v>
      </c>
    </row>
    <row r="375" spans="8:10">
      <c r="H375" s="30" t="s">
        <v>36</v>
      </c>
      <c r="J375" s="6">
        <f t="shared" si="5"/>
        <v>0</v>
      </c>
    </row>
    <row r="376" spans="8:10">
      <c r="H376" s="30" t="s">
        <v>36</v>
      </c>
      <c r="J376" s="6">
        <f t="shared" si="5"/>
        <v>0</v>
      </c>
    </row>
    <row r="377" spans="8:10">
      <c r="H377" s="30" t="s">
        <v>36</v>
      </c>
      <c r="J377" s="6">
        <f t="shared" si="5"/>
        <v>0</v>
      </c>
    </row>
    <row r="378" spans="8:10">
      <c r="H378" s="30" t="s">
        <v>36</v>
      </c>
      <c r="J378" s="6">
        <f t="shared" si="5"/>
        <v>0</v>
      </c>
    </row>
    <row r="379" spans="8:10">
      <c r="H379" s="30" t="s">
        <v>36</v>
      </c>
      <c r="J379" s="6">
        <f t="shared" si="5"/>
        <v>0</v>
      </c>
    </row>
    <row r="380" spans="8:10">
      <c r="H380" s="30" t="s">
        <v>36</v>
      </c>
      <c r="J380" s="6">
        <f t="shared" si="5"/>
        <v>0</v>
      </c>
    </row>
    <row r="381" spans="8:10">
      <c r="H381" s="30" t="s">
        <v>36</v>
      </c>
      <c r="J381" s="6">
        <f t="shared" si="5"/>
        <v>0</v>
      </c>
    </row>
    <row r="382" spans="8:10">
      <c r="H382" s="30" t="s">
        <v>36</v>
      </c>
      <c r="J382" s="6">
        <f t="shared" si="5"/>
        <v>0</v>
      </c>
    </row>
    <row r="383" spans="8:10">
      <c r="H383" s="30" t="s">
        <v>36</v>
      </c>
      <c r="J383" s="6">
        <f t="shared" si="5"/>
        <v>0</v>
      </c>
    </row>
    <row r="384" spans="8:10">
      <c r="H384" s="30" t="s">
        <v>36</v>
      </c>
      <c r="J384" s="6">
        <f t="shared" si="5"/>
        <v>0</v>
      </c>
    </row>
    <row r="385" spans="8:10">
      <c r="H385" s="30" t="s">
        <v>36</v>
      </c>
      <c r="J385" s="6">
        <f t="shared" si="5"/>
        <v>0</v>
      </c>
    </row>
    <row r="386" spans="8:10">
      <c r="H386" s="30" t="s">
        <v>36</v>
      </c>
      <c r="J386" s="6">
        <f t="shared" si="5"/>
        <v>0</v>
      </c>
    </row>
    <row r="387" spans="8:10">
      <c r="H387" s="30" t="s">
        <v>36</v>
      </c>
      <c r="J387" s="6">
        <f t="shared" ref="J387:J450" si="6">A387</f>
        <v>0</v>
      </c>
    </row>
    <row r="388" spans="8:10">
      <c r="H388" s="30" t="s">
        <v>36</v>
      </c>
      <c r="J388" s="6">
        <f t="shared" si="6"/>
        <v>0</v>
      </c>
    </row>
    <row r="389" spans="8:10">
      <c r="H389" s="30" t="s">
        <v>36</v>
      </c>
      <c r="J389" s="6">
        <f t="shared" si="6"/>
        <v>0</v>
      </c>
    </row>
    <row r="390" spans="8:10">
      <c r="H390" s="30" t="s">
        <v>36</v>
      </c>
      <c r="J390" s="6">
        <f t="shared" si="6"/>
        <v>0</v>
      </c>
    </row>
    <row r="391" spans="8:10">
      <c r="H391" s="30" t="s">
        <v>36</v>
      </c>
      <c r="J391" s="6">
        <f t="shared" si="6"/>
        <v>0</v>
      </c>
    </row>
    <row r="392" spans="8:10">
      <c r="H392" s="30" t="s">
        <v>36</v>
      </c>
      <c r="J392" s="6">
        <f t="shared" si="6"/>
        <v>0</v>
      </c>
    </row>
    <row r="393" spans="8:10">
      <c r="H393" s="30" t="s">
        <v>36</v>
      </c>
      <c r="J393" s="6">
        <f t="shared" si="6"/>
        <v>0</v>
      </c>
    </row>
    <row r="394" spans="8:10">
      <c r="H394" s="30" t="s">
        <v>36</v>
      </c>
      <c r="J394" s="6">
        <f t="shared" si="6"/>
        <v>0</v>
      </c>
    </row>
    <row r="395" spans="8:10">
      <c r="H395" s="30" t="s">
        <v>36</v>
      </c>
      <c r="J395" s="6">
        <f t="shared" si="6"/>
        <v>0</v>
      </c>
    </row>
    <row r="396" spans="8:10">
      <c r="H396" s="30" t="s">
        <v>36</v>
      </c>
      <c r="J396" s="6">
        <f t="shared" si="6"/>
        <v>0</v>
      </c>
    </row>
    <row r="397" spans="8:10">
      <c r="H397" s="30" t="s">
        <v>36</v>
      </c>
      <c r="J397" s="6">
        <f t="shared" si="6"/>
        <v>0</v>
      </c>
    </row>
    <row r="398" spans="8:10">
      <c r="H398" s="30" t="s">
        <v>36</v>
      </c>
      <c r="J398" s="6">
        <f t="shared" si="6"/>
        <v>0</v>
      </c>
    </row>
    <row r="399" spans="8:10">
      <c r="H399" s="30" t="s">
        <v>36</v>
      </c>
      <c r="J399" s="6">
        <f t="shared" si="6"/>
        <v>0</v>
      </c>
    </row>
    <row r="400" spans="8:10">
      <c r="H400" s="30" t="s">
        <v>36</v>
      </c>
      <c r="J400" s="6">
        <f t="shared" si="6"/>
        <v>0</v>
      </c>
    </row>
    <row r="401" spans="8:10">
      <c r="H401" s="30" t="s">
        <v>36</v>
      </c>
      <c r="J401" s="6">
        <f t="shared" si="6"/>
        <v>0</v>
      </c>
    </row>
    <row r="402" spans="8:10">
      <c r="H402" s="30" t="s">
        <v>36</v>
      </c>
      <c r="J402" s="6">
        <f t="shared" si="6"/>
        <v>0</v>
      </c>
    </row>
    <row r="403" spans="8:10">
      <c r="H403" s="30" t="s">
        <v>36</v>
      </c>
      <c r="J403" s="6">
        <f t="shared" si="6"/>
        <v>0</v>
      </c>
    </row>
    <row r="404" spans="8:10">
      <c r="H404" s="30" t="s">
        <v>36</v>
      </c>
      <c r="J404" s="6">
        <f t="shared" si="6"/>
        <v>0</v>
      </c>
    </row>
    <row r="405" spans="8:10">
      <c r="H405" s="30" t="s">
        <v>36</v>
      </c>
      <c r="J405" s="6">
        <f t="shared" si="6"/>
        <v>0</v>
      </c>
    </row>
    <row r="406" spans="8:10">
      <c r="H406" s="30" t="s">
        <v>36</v>
      </c>
      <c r="J406" s="6">
        <f t="shared" si="6"/>
        <v>0</v>
      </c>
    </row>
    <row r="407" spans="8:10">
      <c r="H407" s="30" t="s">
        <v>36</v>
      </c>
      <c r="J407" s="6">
        <f t="shared" si="6"/>
        <v>0</v>
      </c>
    </row>
    <row r="408" spans="8:10">
      <c r="H408" s="30" t="s">
        <v>36</v>
      </c>
      <c r="J408" s="6">
        <f t="shared" si="6"/>
        <v>0</v>
      </c>
    </row>
    <row r="409" spans="8:10">
      <c r="H409" s="30" t="s">
        <v>36</v>
      </c>
      <c r="J409" s="6">
        <f t="shared" si="6"/>
        <v>0</v>
      </c>
    </row>
    <row r="410" spans="8:10">
      <c r="H410" s="30" t="s">
        <v>36</v>
      </c>
      <c r="J410" s="6">
        <f t="shared" si="6"/>
        <v>0</v>
      </c>
    </row>
    <row r="411" spans="8:10">
      <c r="H411" s="30" t="s">
        <v>36</v>
      </c>
      <c r="J411" s="6">
        <f t="shared" si="6"/>
        <v>0</v>
      </c>
    </row>
    <row r="412" spans="8:10">
      <c r="H412" s="30" t="s">
        <v>36</v>
      </c>
      <c r="J412" s="6">
        <f t="shared" si="6"/>
        <v>0</v>
      </c>
    </row>
    <row r="413" spans="8:10">
      <c r="H413" s="30" t="s">
        <v>36</v>
      </c>
      <c r="J413" s="6">
        <f t="shared" si="6"/>
        <v>0</v>
      </c>
    </row>
    <row r="414" spans="8:10">
      <c r="H414" s="30" t="s">
        <v>36</v>
      </c>
      <c r="J414" s="6">
        <f t="shared" si="6"/>
        <v>0</v>
      </c>
    </row>
    <row r="415" spans="8:10">
      <c r="H415" s="30" t="s">
        <v>36</v>
      </c>
      <c r="J415" s="6">
        <f t="shared" si="6"/>
        <v>0</v>
      </c>
    </row>
    <row r="416" spans="8:10">
      <c r="H416" s="30" t="s">
        <v>36</v>
      </c>
      <c r="J416" s="6">
        <f t="shared" si="6"/>
        <v>0</v>
      </c>
    </row>
    <row r="417" spans="8:10">
      <c r="H417" s="30" t="s">
        <v>36</v>
      </c>
      <c r="J417" s="6">
        <f t="shared" si="6"/>
        <v>0</v>
      </c>
    </row>
    <row r="418" spans="8:10">
      <c r="H418" s="30" t="s">
        <v>36</v>
      </c>
      <c r="J418" s="6">
        <f t="shared" si="6"/>
        <v>0</v>
      </c>
    </row>
    <row r="419" spans="8:10">
      <c r="H419" s="30" t="s">
        <v>36</v>
      </c>
      <c r="J419" s="6">
        <f t="shared" si="6"/>
        <v>0</v>
      </c>
    </row>
    <row r="420" spans="8:10">
      <c r="H420" s="30" t="s">
        <v>36</v>
      </c>
      <c r="J420" s="6">
        <f t="shared" si="6"/>
        <v>0</v>
      </c>
    </row>
    <row r="421" spans="8:10">
      <c r="H421" s="30" t="s">
        <v>36</v>
      </c>
      <c r="J421" s="6">
        <f t="shared" si="6"/>
        <v>0</v>
      </c>
    </row>
    <row r="422" spans="8:10">
      <c r="H422" s="30" t="s">
        <v>36</v>
      </c>
      <c r="J422" s="6">
        <f t="shared" si="6"/>
        <v>0</v>
      </c>
    </row>
    <row r="423" spans="8:10">
      <c r="H423" s="30" t="s">
        <v>36</v>
      </c>
      <c r="J423" s="6">
        <f t="shared" si="6"/>
        <v>0</v>
      </c>
    </row>
    <row r="424" spans="8:10">
      <c r="H424" s="30" t="s">
        <v>36</v>
      </c>
      <c r="J424" s="6">
        <f t="shared" si="6"/>
        <v>0</v>
      </c>
    </row>
    <row r="425" spans="8:10">
      <c r="H425" s="30" t="s">
        <v>36</v>
      </c>
      <c r="J425" s="6">
        <f t="shared" si="6"/>
        <v>0</v>
      </c>
    </row>
    <row r="426" spans="8:10">
      <c r="H426" s="30" t="s">
        <v>36</v>
      </c>
      <c r="J426" s="6">
        <f t="shared" si="6"/>
        <v>0</v>
      </c>
    </row>
    <row r="427" spans="8:10">
      <c r="H427" s="30" t="s">
        <v>36</v>
      </c>
      <c r="J427" s="6">
        <f t="shared" si="6"/>
        <v>0</v>
      </c>
    </row>
    <row r="428" spans="8:10">
      <c r="H428" s="30" t="s">
        <v>36</v>
      </c>
      <c r="J428" s="6">
        <f t="shared" si="6"/>
        <v>0</v>
      </c>
    </row>
    <row r="429" spans="8:10">
      <c r="H429" s="30" t="s">
        <v>36</v>
      </c>
      <c r="J429" s="6">
        <f t="shared" si="6"/>
        <v>0</v>
      </c>
    </row>
    <row r="430" spans="8:10">
      <c r="H430" s="30" t="s">
        <v>36</v>
      </c>
      <c r="J430" s="6">
        <f t="shared" si="6"/>
        <v>0</v>
      </c>
    </row>
    <row r="431" spans="8:10">
      <c r="H431" s="30" t="s">
        <v>36</v>
      </c>
      <c r="J431" s="6">
        <f t="shared" si="6"/>
        <v>0</v>
      </c>
    </row>
    <row r="432" spans="8:10">
      <c r="H432" s="30" t="s">
        <v>36</v>
      </c>
      <c r="J432" s="6">
        <f t="shared" si="6"/>
        <v>0</v>
      </c>
    </row>
    <row r="433" spans="8:10">
      <c r="H433" s="30" t="s">
        <v>36</v>
      </c>
      <c r="J433" s="6">
        <f t="shared" si="6"/>
        <v>0</v>
      </c>
    </row>
    <row r="434" spans="8:10">
      <c r="H434" s="30" t="s">
        <v>36</v>
      </c>
      <c r="J434" s="6">
        <f t="shared" si="6"/>
        <v>0</v>
      </c>
    </row>
    <row r="435" spans="8:10">
      <c r="H435" s="30" t="s">
        <v>36</v>
      </c>
      <c r="J435" s="6">
        <f t="shared" si="6"/>
        <v>0</v>
      </c>
    </row>
    <row r="436" spans="8:10">
      <c r="H436" s="30" t="s">
        <v>36</v>
      </c>
      <c r="J436" s="6">
        <f t="shared" si="6"/>
        <v>0</v>
      </c>
    </row>
    <row r="437" spans="8:10">
      <c r="H437" s="30" t="s">
        <v>36</v>
      </c>
      <c r="J437" s="6">
        <f t="shared" si="6"/>
        <v>0</v>
      </c>
    </row>
    <row r="438" spans="8:10">
      <c r="H438" s="30" t="s">
        <v>36</v>
      </c>
      <c r="J438" s="6">
        <f t="shared" si="6"/>
        <v>0</v>
      </c>
    </row>
    <row r="439" spans="8:10">
      <c r="H439" s="30" t="s">
        <v>36</v>
      </c>
      <c r="J439" s="6">
        <f t="shared" si="6"/>
        <v>0</v>
      </c>
    </row>
    <row r="440" spans="8:10">
      <c r="H440" s="30" t="s">
        <v>36</v>
      </c>
      <c r="J440" s="6">
        <f t="shared" si="6"/>
        <v>0</v>
      </c>
    </row>
    <row r="441" spans="8:10">
      <c r="H441" s="30" t="s">
        <v>36</v>
      </c>
      <c r="J441" s="6">
        <f t="shared" si="6"/>
        <v>0</v>
      </c>
    </row>
    <row r="442" spans="8:10">
      <c r="H442" s="30" t="s">
        <v>36</v>
      </c>
      <c r="J442" s="6">
        <f t="shared" si="6"/>
        <v>0</v>
      </c>
    </row>
    <row r="443" spans="8:10">
      <c r="H443" s="30" t="s">
        <v>36</v>
      </c>
      <c r="J443" s="6">
        <f t="shared" si="6"/>
        <v>0</v>
      </c>
    </row>
    <row r="444" spans="8:10">
      <c r="H444" s="30" t="s">
        <v>36</v>
      </c>
      <c r="J444" s="6">
        <f t="shared" si="6"/>
        <v>0</v>
      </c>
    </row>
    <row r="445" spans="8:10">
      <c r="H445" s="30" t="s">
        <v>36</v>
      </c>
      <c r="J445" s="6">
        <f t="shared" si="6"/>
        <v>0</v>
      </c>
    </row>
    <row r="446" spans="8:10">
      <c r="H446" s="30" t="s">
        <v>36</v>
      </c>
      <c r="J446" s="6">
        <f t="shared" si="6"/>
        <v>0</v>
      </c>
    </row>
    <row r="447" spans="8:10">
      <c r="H447" s="30" t="s">
        <v>36</v>
      </c>
      <c r="J447" s="6">
        <f t="shared" si="6"/>
        <v>0</v>
      </c>
    </row>
    <row r="448" spans="8:10">
      <c r="H448" s="30" t="s">
        <v>36</v>
      </c>
      <c r="J448" s="6">
        <f t="shared" si="6"/>
        <v>0</v>
      </c>
    </row>
    <row r="449" spans="8:10">
      <c r="H449" s="30" t="s">
        <v>36</v>
      </c>
      <c r="J449" s="6">
        <f t="shared" si="6"/>
        <v>0</v>
      </c>
    </row>
    <row r="450" spans="8:10">
      <c r="H450" s="30" t="s">
        <v>36</v>
      </c>
      <c r="J450" s="6">
        <f t="shared" si="6"/>
        <v>0</v>
      </c>
    </row>
    <row r="451" spans="8:10">
      <c r="H451" s="30" t="s">
        <v>36</v>
      </c>
      <c r="J451" s="6">
        <f t="shared" ref="J451:J514" si="7">A451</f>
        <v>0</v>
      </c>
    </row>
    <row r="452" spans="8:10">
      <c r="H452" s="30" t="s">
        <v>36</v>
      </c>
      <c r="J452" s="6">
        <f t="shared" si="7"/>
        <v>0</v>
      </c>
    </row>
    <row r="453" spans="8:10">
      <c r="H453" s="30" t="s">
        <v>36</v>
      </c>
      <c r="J453" s="6">
        <f t="shared" si="7"/>
        <v>0</v>
      </c>
    </row>
    <row r="454" spans="8:10">
      <c r="H454" s="30" t="s">
        <v>36</v>
      </c>
      <c r="J454" s="6">
        <f t="shared" si="7"/>
        <v>0</v>
      </c>
    </row>
    <row r="455" spans="8:10">
      <c r="H455" s="30" t="s">
        <v>36</v>
      </c>
      <c r="J455" s="6">
        <f t="shared" si="7"/>
        <v>0</v>
      </c>
    </row>
    <row r="456" spans="8:10">
      <c r="H456" s="30" t="s">
        <v>36</v>
      </c>
      <c r="J456" s="6">
        <f t="shared" si="7"/>
        <v>0</v>
      </c>
    </row>
    <row r="457" spans="8:10">
      <c r="H457" s="30" t="s">
        <v>36</v>
      </c>
      <c r="J457" s="6">
        <f t="shared" si="7"/>
        <v>0</v>
      </c>
    </row>
    <row r="458" spans="8:10">
      <c r="H458" s="30" t="s">
        <v>36</v>
      </c>
      <c r="J458" s="6">
        <f t="shared" si="7"/>
        <v>0</v>
      </c>
    </row>
    <row r="459" spans="8:10">
      <c r="H459" s="30" t="s">
        <v>36</v>
      </c>
      <c r="J459" s="6">
        <f t="shared" si="7"/>
        <v>0</v>
      </c>
    </row>
    <row r="460" spans="8:10">
      <c r="H460" s="30" t="s">
        <v>36</v>
      </c>
      <c r="J460" s="6">
        <f t="shared" si="7"/>
        <v>0</v>
      </c>
    </row>
    <row r="461" spans="8:10">
      <c r="H461" s="30" t="s">
        <v>36</v>
      </c>
      <c r="J461" s="6">
        <f t="shared" si="7"/>
        <v>0</v>
      </c>
    </row>
    <row r="462" spans="8:10">
      <c r="H462" s="30" t="s">
        <v>36</v>
      </c>
      <c r="J462" s="6">
        <f t="shared" si="7"/>
        <v>0</v>
      </c>
    </row>
    <row r="463" spans="8:10">
      <c r="H463" s="30" t="s">
        <v>36</v>
      </c>
      <c r="J463" s="6">
        <f t="shared" si="7"/>
        <v>0</v>
      </c>
    </row>
    <row r="464" spans="8:10">
      <c r="H464" s="30" t="s">
        <v>36</v>
      </c>
      <c r="J464" s="6">
        <f t="shared" si="7"/>
        <v>0</v>
      </c>
    </row>
    <row r="465" spans="8:10">
      <c r="H465" s="30" t="s">
        <v>36</v>
      </c>
      <c r="J465" s="6">
        <f t="shared" si="7"/>
        <v>0</v>
      </c>
    </row>
    <row r="466" spans="8:10">
      <c r="H466" s="30" t="s">
        <v>36</v>
      </c>
      <c r="J466" s="6">
        <f t="shared" si="7"/>
        <v>0</v>
      </c>
    </row>
    <row r="467" spans="8:10">
      <c r="H467" s="30" t="s">
        <v>36</v>
      </c>
      <c r="J467" s="6">
        <f t="shared" si="7"/>
        <v>0</v>
      </c>
    </row>
    <row r="468" spans="8:10">
      <c r="H468" s="30" t="s">
        <v>36</v>
      </c>
      <c r="J468" s="6">
        <f t="shared" si="7"/>
        <v>0</v>
      </c>
    </row>
    <row r="469" spans="8:10">
      <c r="H469" s="30" t="s">
        <v>36</v>
      </c>
      <c r="J469" s="6">
        <f t="shared" si="7"/>
        <v>0</v>
      </c>
    </row>
    <row r="470" spans="8:10">
      <c r="H470" s="30" t="s">
        <v>36</v>
      </c>
      <c r="J470" s="6">
        <f t="shared" si="7"/>
        <v>0</v>
      </c>
    </row>
    <row r="471" spans="8:10">
      <c r="H471" s="30" t="s">
        <v>36</v>
      </c>
      <c r="J471" s="6">
        <f t="shared" si="7"/>
        <v>0</v>
      </c>
    </row>
    <row r="472" spans="8:10">
      <c r="H472" s="30" t="s">
        <v>36</v>
      </c>
      <c r="J472" s="6">
        <f t="shared" si="7"/>
        <v>0</v>
      </c>
    </row>
    <row r="473" spans="8:10">
      <c r="H473" s="30" t="s">
        <v>36</v>
      </c>
      <c r="J473" s="6">
        <f t="shared" si="7"/>
        <v>0</v>
      </c>
    </row>
    <row r="474" spans="8:10">
      <c r="H474" s="30" t="s">
        <v>36</v>
      </c>
      <c r="J474" s="6">
        <f t="shared" si="7"/>
        <v>0</v>
      </c>
    </row>
    <row r="475" spans="8:10">
      <c r="H475" s="30" t="s">
        <v>36</v>
      </c>
      <c r="J475" s="6">
        <f t="shared" si="7"/>
        <v>0</v>
      </c>
    </row>
    <row r="476" spans="8:10">
      <c r="H476" s="30" t="s">
        <v>36</v>
      </c>
      <c r="J476" s="6">
        <f t="shared" si="7"/>
        <v>0</v>
      </c>
    </row>
    <row r="477" spans="8:10">
      <c r="H477" s="30" t="s">
        <v>36</v>
      </c>
      <c r="J477" s="6">
        <f t="shared" si="7"/>
        <v>0</v>
      </c>
    </row>
    <row r="478" spans="8:10">
      <c r="H478" s="30" t="s">
        <v>36</v>
      </c>
      <c r="J478" s="6">
        <f t="shared" si="7"/>
        <v>0</v>
      </c>
    </row>
    <row r="479" spans="8:10">
      <c r="H479" s="30" t="s">
        <v>36</v>
      </c>
      <c r="J479" s="6">
        <f t="shared" si="7"/>
        <v>0</v>
      </c>
    </row>
    <row r="480" spans="8:10">
      <c r="H480" s="30" t="s">
        <v>36</v>
      </c>
      <c r="J480" s="6">
        <f t="shared" si="7"/>
        <v>0</v>
      </c>
    </row>
    <row r="481" spans="8:10">
      <c r="H481" s="30" t="s">
        <v>36</v>
      </c>
      <c r="J481" s="6">
        <f t="shared" si="7"/>
        <v>0</v>
      </c>
    </row>
    <row r="482" spans="8:10">
      <c r="H482" s="30" t="s">
        <v>36</v>
      </c>
      <c r="J482" s="6">
        <f t="shared" si="7"/>
        <v>0</v>
      </c>
    </row>
    <row r="483" spans="8:10">
      <c r="H483" s="30" t="s">
        <v>36</v>
      </c>
      <c r="J483" s="6">
        <f t="shared" si="7"/>
        <v>0</v>
      </c>
    </row>
    <row r="484" spans="8:10">
      <c r="H484" s="30" t="s">
        <v>36</v>
      </c>
      <c r="J484" s="6">
        <f t="shared" si="7"/>
        <v>0</v>
      </c>
    </row>
    <row r="485" spans="8:10">
      <c r="H485" s="30" t="s">
        <v>36</v>
      </c>
      <c r="J485" s="6">
        <f t="shared" si="7"/>
        <v>0</v>
      </c>
    </row>
    <row r="486" spans="8:10">
      <c r="H486" s="30" t="s">
        <v>36</v>
      </c>
      <c r="J486" s="6">
        <f t="shared" si="7"/>
        <v>0</v>
      </c>
    </row>
    <row r="487" spans="8:10">
      <c r="H487" s="30" t="s">
        <v>36</v>
      </c>
      <c r="J487" s="6">
        <f t="shared" si="7"/>
        <v>0</v>
      </c>
    </row>
    <row r="488" spans="8:10">
      <c r="H488" s="30" t="s">
        <v>36</v>
      </c>
      <c r="J488" s="6">
        <f t="shared" si="7"/>
        <v>0</v>
      </c>
    </row>
    <row r="489" spans="8:10">
      <c r="H489" s="30" t="s">
        <v>36</v>
      </c>
      <c r="J489" s="6">
        <f t="shared" si="7"/>
        <v>0</v>
      </c>
    </row>
    <row r="490" spans="8:10">
      <c r="H490" s="30" t="s">
        <v>36</v>
      </c>
      <c r="J490" s="6">
        <f t="shared" si="7"/>
        <v>0</v>
      </c>
    </row>
    <row r="491" spans="8:10">
      <c r="H491" s="30" t="s">
        <v>36</v>
      </c>
      <c r="J491" s="6">
        <f t="shared" si="7"/>
        <v>0</v>
      </c>
    </row>
    <row r="492" spans="8:10">
      <c r="H492" s="30" t="s">
        <v>36</v>
      </c>
      <c r="J492" s="6">
        <f t="shared" si="7"/>
        <v>0</v>
      </c>
    </row>
    <row r="493" spans="8:10">
      <c r="H493" s="30" t="s">
        <v>36</v>
      </c>
      <c r="J493" s="6">
        <f t="shared" si="7"/>
        <v>0</v>
      </c>
    </row>
    <row r="494" spans="8:10">
      <c r="H494" s="30" t="s">
        <v>36</v>
      </c>
      <c r="J494" s="6">
        <f t="shared" si="7"/>
        <v>0</v>
      </c>
    </row>
    <row r="495" spans="8:10">
      <c r="H495" s="30" t="s">
        <v>36</v>
      </c>
      <c r="J495" s="6">
        <f t="shared" si="7"/>
        <v>0</v>
      </c>
    </row>
    <row r="496" spans="8:10">
      <c r="H496" s="30" t="s">
        <v>36</v>
      </c>
      <c r="J496" s="6">
        <f t="shared" si="7"/>
        <v>0</v>
      </c>
    </row>
    <row r="497" spans="8:10">
      <c r="H497" s="30" t="s">
        <v>36</v>
      </c>
      <c r="J497" s="6">
        <f t="shared" si="7"/>
        <v>0</v>
      </c>
    </row>
    <row r="498" spans="8:10">
      <c r="H498" s="30" t="s">
        <v>36</v>
      </c>
      <c r="J498" s="6">
        <f t="shared" si="7"/>
        <v>0</v>
      </c>
    </row>
    <row r="499" spans="8:10">
      <c r="H499" s="30" t="s">
        <v>36</v>
      </c>
      <c r="J499" s="6">
        <f t="shared" si="7"/>
        <v>0</v>
      </c>
    </row>
    <row r="500" spans="8:10">
      <c r="H500" s="30" t="s">
        <v>36</v>
      </c>
      <c r="J500" s="6">
        <f t="shared" si="7"/>
        <v>0</v>
      </c>
    </row>
    <row r="501" spans="8:10">
      <c r="H501" s="30" t="s">
        <v>36</v>
      </c>
      <c r="J501" s="6">
        <f t="shared" si="7"/>
        <v>0</v>
      </c>
    </row>
    <row r="502" spans="8:10">
      <c r="H502" s="30" t="s">
        <v>36</v>
      </c>
      <c r="J502" s="6">
        <f t="shared" si="7"/>
        <v>0</v>
      </c>
    </row>
    <row r="503" spans="8:10">
      <c r="H503" s="30" t="s">
        <v>36</v>
      </c>
      <c r="J503" s="6">
        <f t="shared" si="7"/>
        <v>0</v>
      </c>
    </row>
    <row r="504" spans="8:10">
      <c r="H504" s="30" t="s">
        <v>36</v>
      </c>
      <c r="J504" s="6">
        <f t="shared" si="7"/>
        <v>0</v>
      </c>
    </row>
    <row r="505" spans="8:10">
      <c r="H505" s="30" t="s">
        <v>36</v>
      </c>
      <c r="J505" s="6">
        <f t="shared" si="7"/>
        <v>0</v>
      </c>
    </row>
    <row r="506" spans="8:10">
      <c r="H506" s="30" t="s">
        <v>36</v>
      </c>
      <c r="J506" s="6">
        <f t="shared" si="7"/>
        <v>0</v>
      </c>
    </row>
    <row r="507" spans="8:10">
      <c r="H507" s="30" t="s">
        <v>36</v>
      </c>
      <c r="J507" s="6">
        <f t="shared" si="7"/>
        <v>0</v>
      </c>
    </row>
    <row r="508" spans="8:10">
      <c r="H508" s="30" t="s">
        <v>36</v>
      </c>
      <c r="J508" s="6">
        <f t="shared" si="7"/>
        <v>0</v>
      </c>
    </row>
    <row r="509" spans="8:10">
      <c r="H509" s="30" t="s">
        <v>36</v>
      </c>
      <c r="J509" s="6">
        <f t="shared" si="7"/>
        <v>0</v>
      </c>
    </row>
    <row r="510" spans="8:10">
      <c r="H510" s="30" t="s">
        <v>36</v>
      </c>
      <c r="J510" s="6">
        <f t="shared" si="7"/>
        <v>0</v>
      </c>
    </row>
    <row r="511" spans="8:10">
      <c r="H511" s="30" t="s">
        <v>36</v>
      </c>
      <c r="J511" s="6">
        <f t="shared" si="7"/>
        <v>0</v>
      </c>
    </row>
    <row r="512" spans="8:10">
      <c r="H512" s="30" t="s">
        <v>36</v>
      </c>
      <c r="J512" s="6">
        <f t="shared" si="7"/>
        <v>0</v>
      </c>
    </row>
    <row r="513" spans="8:10">
      <c r="H513" s="30" t="s">
        <v>36</v>
      </c>
      <c r="J513" s="6">
        <f t="shared" si="7"/>
        <v>0</v>
      </c>
    </row>
    <row r="514" spans="8:10">
      <c r="H514" s="30" t="s">
        <v>36</v>
      </c>
      <c r="J514" s="6">
        <f t="shared" si="7"/>
        <v>0</v>
      </c>
    </row>
    <row r="515" spans="8:10">
      <c r="H515" s="30" t="s">
        <v>36</v>
      </c>
      <c r="J515" s="6">
        <f t="shared" ref="J515:J546" si="8">A515</f>
        <v>0</v>
      </c>
    </row>
    <row r="516" spans="8:10">
      <c r="H516" s="30" t="s">
        <v>36</v>
      </c>
      <c r="J516" s="6">
        <f t="shared" si="8"/>
        <v>0</v>
      </c>
    </row>
    <row r="517" spans="8:10">
      <c r="H517" s="30" t="s">
        <v>36</v>
      </c>
      <c r="J517" s="6">
        <f t="shared" si="8"/>
        <v>0</v>
      </c>
    </row>
    <row r="518" spans="8:10">
      <c r="H518" s="30" t="s">
        <v>36</v>
      </c>
      <c r="J518" s="6">
        <f t="shared" si="8"/>
        <v>0</v>
      </c>
    </row>
    <row r="519" spans="8:10">
      <c r="H519" s="30" t="s">
        <v>36</v>
      </c>
      <c r="J519" s="6">
        <f t="shared" si="8"/>
        <v>0</v>
      </c>
    </row>
    <row r="520" spans="8:10">
      <c r="H520" s="30" t="s">
        <v>36</v>
      </c>
      <c r="J520" s="6">
        <f t="shared" si="8"/>
        <v>0</v>
      </c>
    </row>
    <row r="521" spans="8:10">
      <c r="H521" s="30" t="s">
        <v>36</v>
      </c>
      <c r="J521" s="6">
        <f t="shared" si="8"/>
        <v>0</v>
      </c>
    </row>
    <row r="522" spans="8:10">
      <c r="H522" s="30" t="s">
        <v>36</v>
      </c>
      <c r="J522" s="6">
        <f t="shared" si="8"/>
        <v>0</v>
      </c>
    </row>
    <row r="523" spans="8:10">
      <c r="H523" s="30" t="s">
        <v>36</v>
      </c>
      <c r="J523" s="6">
        <f t="shared" si="8"/>
        <v>0</v>
      </c>
    </row>
    <row r="524" spans="8:10">
      <c r="H524" s="30" t="s">
        <v>36</v>
      </c>
      <c r="J524" s="6">
        <f t="shared" si="8"/>
        <v>0</v>
      </c>
    </row>
    <row r="525" spans="8:10">
      <c r="H525" s="30" t="s">
        <v>36</v>
      </c>
      <c r="J525" s="6">
        <f t="shared" si="8"/>
        <v>0</v>
      </c>
    </row>
    <row r="526" spans="8:10">
      <c r="H526" s="30" t="s">
        <v>36</v>
      </c>
      <c r="J526" s="6">
        <f t="shared" si="8"/>
        <v>0</v>
      </c>
    </row>
    <row r="527" spans="8:10">
      <c r="H527" s="30" t="s">
        <v>36</v>
      </c>
      <c r="J527" s="6">
        <f t="shared" si="8"/>
        <v>0</v>
      </c>
    </row>
    <row r="528" spans="8:10">
      <c r="H528" s="30" t="s">
        <v>36</v>
      </c>
      <c r="J528" s="6">
        <f t="shared" si="8"/>
        <v>0</v>
      </c>
    </row>
    <row r="529" spans="8:10">
      <c r="H529" s="30" t="s">
        <v>36</v>
      </c>
      <c r="J529" s="6">
        <f t="shared" si="8"/>
        <v>0</v>
      </c>
    </row>
    <row r="530" spans="8:10">
      <c r="H530" s="30" t="s">
        <v>36</v>
      </c>
      <c r="J530" s="6">
        <f t="shared" si="8"/>
        <v>0</v>
      </c>
    </row>
    <row r="531" spans="8:10">
      <c r="H531" s="30" t="s">
        <v>36</v>
      </c>
      <c r="J531" s="6">
        <f t="shared" si="8"/>
        <v>0</v>
      </c>
    </row>
    <row r="532" spans="8:10">
      <c r="H532" s="30" t="s">
        <v>36</v>
      </c>
      <c r="J532" s="6">
        <f t="shared" si="8"/>
        <v>0</v>
      </c>
    </row>
    <row r="533" spans="8:10">
      <c r="H533" s="30" t="s">
        <v>36</v>
      </c>
      <c r="J533" s="6">
        <f t="shared" si="8"/>
        <v>0</v>
      </c>
    </row>
    <row r="534" spans="8:10">
      <c r="H534" s="30" t="s">
        <v>36</v>
      </c>
      <c r="J534" s="6">
        <f t="shared" si="8"/>
        <v>0</v>
      </c>
    </row>
    <row r="535" spans="8:10">
      <c r="H535" s="30" t="s">
        <v>36</v>
      </c>
      <c r="J535" s="6">
        <f t="shared" si="8"/>
        <v>0</v>
      </c>
    </row>
    <row r="536" spans="8:10">
      <c r="H536" s="30" t="s">
        <v>36</v>
      </c>
      <c r="J536" s="6">
        <f t="shared" si="8"/>
        <v>0</v>
      </c>
    </row>
    <row r="537" spans="8:10">
      <c r="H537" s="30" t="s">
        <v>36</v>
      </c>
      <c r="J537" s="6">
        <f t="shared" si="8"/>
        <v>0</v>
      </c>
    </row>
    <row r="538" spans="8:10">
      <c r="H538" s="30" t="s">
        <v>36</v>
      </c>
      <c r="J538" s="6">
        <f t="shared" si="8"/>
        <v>0</v>
      </c>
    </row>
    <row r="539" spans="8:10">
      <c r="H539" s="30" t="s">
        <v>36</v>
      </c>
      <c r="J539" s="6">
        <f t="shared" si="8"/>
        <v>0</v>
      </c>
    </row>
    <row r="540" spans="8:10">
      <c r="H540" s="30" t="s">
        <v>36</v>
      </c>
      <c r="J540" s="6">
        <f t="shared" si="8"/>
        <v>0</v>
      </c>
    </row>
    <row r="541" spans="8:10">
      <c r="H541" s="30" t="s">
        <v>36</v>
      </c>
      <c r="J541" s="6">
        <f t="shared" si="8"/>
        <v>0</v>
      </c>
    </row>
    <row r="542" spans="8:10">
      <c r="H542" s="30" t="s">
        <v>36</v>
      </c>
      <c r="J542" s="6">
        <f t="shared" si="8"/>
        <v>0</v>
      </c>
    </row>
    <row r="543" spans="8:10">
      <c r="J543" s="6">
        <f t="shared" si="8"/>
        <v>0</v>
      </c>
    </row>
    <row r="544" spans="8:10">
      <c r="J544" s="6">
        <f t="shared" si="8"/>
        <v>0</v>
      </c>
    </row>
    <row r="545" spans="10:10">
      <c r="J545" s="6">
        <f t="shared" si="8"/>
        <v>0</v>
      </c>
    </row>
    <row r="546" spans="10:10">
      <c r="J546" s="6">
        <f t="shared" si="8"/>
        <v>0</v>
      </c>
    </row>
  </sheetData>
  <autoFilter ref="A1:J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463"/>
  <sheetViews>
    <sheetView tabSelected="1" topLeftCell="B1" zoomScale="115" zoomScaleNormal="115" workbookViewId="0">
      <pane ySplit="1" topLeftCell="A47" activePane="bottomLeft" state="frozen"/>
      <selection pane="bottomLeft" activeCell="N53" sqref="N53"/>
    </sheetView>
  </sheetViews>
  <sheetFormatPr defaultRowHeight="14.4"/>
  <cols>
    <col min="1" max="1" width="14.6640625" style="5" customWidth="1"/>
    <col min="2" max="2" width="8.44140625" style="1" customWidth="1"/>
    <col min="3" max="3" width="11.109375" style="4" customWidth="1"/>
    <col min="4" max="4" width="9.33203125" bestFit="1" customWidth="1"/>
    <col min="5" max="5" width="9.33203125" customWidth="1"/>
    <col min="6" max="6" width="8.5546875" bestFit="1" customWidth="1"/>
    <col min="7" max="7" width="42.33203125" style="3" customWidth="1"/>
    <col min="8" max="8" width="11.5546875" style="5" bestFit="1" customWidth="1"/>
    <col min="9" max="9" width="9" style="5" hidden="1" customWidth="1"/>
    <col min="10" max="10" width="12" style="1" customWidth="1"/>
    <col min="11" max="11" width="12.109375" bestFit="1" customWidth="1"/>
    <col min="12" max="12" width="11.88671875" style="2" customWidth="1"/>
    <col min="13" max="13" width="10.88671875" style="1" customWidth="1"/>
    <col min="14" max="14" width="80.88671875" style="5" customWidth="1"/>
    <col min="15" max="33" width="9.109375" style="6"/>
  </cols>
  <sheetData>
    <row r="1" spans="1:33" ht="84" customHeight="1">
      <c r="A1" s="31" t="s">
        <v>8</v>
      </c>
      <c r="B1" s="31" t="s">
        <v>6</v>
      </c>
      <c r="C1" s="31" t="s">
        <v>41</v>
      </c>
      <c r="D1" s="32" t="s">
        <v>40</v>
      </c>
      <c r="E1" s="32" t="s">
        <v>40</v>
      </c>
      <c r="F1" s="33" t="s">
        <v>39</v>
      </c>
      <c r="G1" s="32" t="s">
        <v>0</v>
      </c>
      <c r="H1" s="31" t="s">
        <v>38</v>
      </c>
      <c r="I1" s="31" t="s">
        <v>41</v>
      </c>
      <c r="J1" s="34" t="s">
        <v>10</v>
      </c>
      <c r="K1" s="32" t="s">
        <v>42</v>
      </c>
      <c r="L1" s="34" t="s">
        <v>3</v>
      </c>
      <c r="M1" s="31" t="s">
        <v>7</v>
      </c>
      <c r="N1" s="35" t="s">
        <v>1</v>
      </c>
    </row>
    <row r="2" spans="1:33" s="45" customFormat="1">
      <c r="A2" s="7"/>
      <c r="B2" s="8">
        <f t="shared" ref="B2:B11" ca="1" si="0">NOW()-J2</f>
        <v>41940.365640393517</v>
      </c>
      <c r="C2" s="7" t="e">
        <f t="shared" ref="C2:C11" si="1">DATE(LEFT(I2,4),MID(I2,5,2),RIGHT(I2,2))</f>
        <v>#VALUE!</v>
      </c>
      <c r="D2" s="9" t="e">
        <f>VLOOKUP(G2,'Display by UIC Report'!B:H,7,FALSE)</f>
        <v>#N/A</v>
      </c>
      <c r="E2" s="9" t="s">
        <v>364</v>
      </c>
      <c r="F2" s="9" t="s">
        <v>105</v>
      </c>
      <c r="G2" s="20" t="s">
        <v>379</v>
      </c>
      <c r="H2" s="12">
        <v>41766</v>
      </c>
      <c r="I2" s="7">
        <f>'Display by UIC Report'!C216</f>
        <v>0</v>
      </c>
      <c r="J2" s="13">
        <f>IF($K2="ANN",$H2+364,IF($K2="CTR",$L2,IF($K2="EXT ANN",$L2,IF($K2="COR",$L2,IF($K2="HRC",$L2,IF($K2="Other",$L2,IF($K2="RFC",$L2,IF($K2="COD",$L2,IF($K2="SRO",$L2,"Unknown")))))))))</f>
        <v>0</v>
      </c>
      <c r="K2" s="9" t="s">
        <v>15</v>
      </c>
      <c r="L2" s="10"/>
      <c r="M2" s="11">
        <f t="shared" ref="M2:M11" si="2">(J2-H2)/30</f>
        <v>-1392.2</v>
      </c>
      <c r="N2" s="7" t="s">
        <v>369</v>
      </c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</row>
    <row r="3" spans="1:33" s="45" customFormat="1">
      <c r="A3" s="7"/>
      <c r="B3" s="8">
        <f t="shared" ca="1" si="0"/>
        <v>41940.365640393517</v>
      </c>
      <c r="C3" s="7" t="e">
        <f t="shared" si="1"/>
        <v>#VALUE!</v>
      </c>
      <c r="D3" s="9" t="e">
        <f>VLOOKUP(G3,'Display by UIC Report'!B:H,7,FALSE)</f>
        <v>#N/A</v>
      </c>
      <c r="E3" s="9" t="s">
        <v>364</v>
      </c>
      <c r="F3" s="9" t="s">
        <v>78</v>
      </c>
      <c r="G3" s="20" t="s">
        <v>383</v>
      </c>
      <c r="H3" s="12">
        <v>41296</v>
      </c>
      <c r="I3" s="7">
        <f>'Display by UIC Report'!C221</f>
        <v>0</v>
      </c>
      <c r="J3" s="13">
        <f>IF($K3="ANN",$H3+364,IF($K3="CTR",$L3,IF($K3="EXT ANN",$L3,IF($K3="COR",$L3,IF($K3="HRC",$L3,IF($K3="Other",$L3,IF($K3="RFC",$L3,IF($K3="COD",$L3,IF($K3="SRO",$L3,"Unknown")))))))))</f>
        <v>0</v>
      </c>
      <c r="K3" s="9" t="s">
        <v>13</v>
      </c>
      <c r="L3" s="10"/>
      <c r="M3" s="11">
        <f t="shared" si="2"/>
        <v>-1376.5333333333333</v>
      </c>
      <c r="N3" s="7" t="s">
        <v>384</v>
      </c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</row>
    <row r="4" spans="1:33" s="107" customFormat="1">
      <c r="A4" s="7"/>
      <c r="B4" s="8">
        <f t="shared" ca="1" si="0"/>
        <v>41940.365640393517</v>
      </c>
      <c r="C4" s="7" t="e">
        <f t="shared" si="1"/>
        <v>#VALUE!</v>
      </c>
      <c r="D4" s="9" t="e">
        <f>VLOOKUP(G4,'Display by UIC Report'!B:H,7,FALSE)</f>
        <v>#N/A</v>
      </c>
      <c r="E4" s="9" t="s">
        <v>364</v>
      </c>
      <c r="F4" s="9" t="s">
        <v>105</v>
      </c>
      <c r="G4" s="20" t="s">
        <v>385</v>
      </c>
      <c r="H4" s="12">
        <v>41549</v>
      </c>
      <c r="I4" s="7">
        <f>'Display by UIC Report'!C222</f>
        <v>0</v>
      </c>
      <c r="J4" s="13">
        <f>IF($K4="ANN",$H4+364,IF($K4="CTR",$L4,IF($K4="EXT ANN",$L4,IF($K4="COR",$L4,IF($K4="HRC",$L4,IF($K4="Other",$L4,IF($K4="RFC",$L4,IF($K4="COD",$L4,IF($K4="SRO",$L4,"Unknown")))))))))</f>
        <v>0</v>
      </c>
      <c r="K4" s="9" t="s">
        <v>15</v>
      </c>
      <c r="L4" s="10"/>
      <c r="M4" s="11">
        <f t="shared" si="2"/>
        <v>-1384.9666666666667</v>
      </c>
      <c r="N4" s="7" t="s">
        <v>398</v>
      </c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</row>
    <row r="5" spans="1:33">
      <c r="A5" s="7"/>
      <c r="B5" s="8">
        <f t="shared" ca="1" si="0"/>
        <v>98.365640393516514</v>
      </c>
      <c r="C5" s="7" t="e">
        <f t="shared" si="1"/>
        <v>#VALUE!</v>
      </c>
      <c r="D5" s="9" t="e">
        <f>VLOOKUP(G5,'Display by UIC Report'!B:H,7,FALSE)</f>
        <v>#N/A</v>
      </c>
      <c r="E5" s="9" t="s">
        <v>364</v>
      </c>
      <c r="F5" s="9" t="s">
        <v>87</v>
      </c>
      <c r="G5" s="20" t="s">
        <v>380</v>
      </c>
      <c r="H5" s="116">
        <v>41478</v>
      </c>
      <c r="I5" s="115">
        <f>'Display by UIC Report'!C218</f>
        <v>0</v>
      </c>
      <c r="J5" s="114">
        <f>IF($K5="ANN",$H5+364,IF($K5="CTR",$L5,IF($K5="EXT ANN",$L5,IF($K5="COR",$L5,IF($K5="HRC",$L5,IF($K5="Other",$L5,IF($K5="RFC",$L5,IF($K5="COD",$L5,IF($K5="SRO",$L5,"Unknown")))))))))</f>
        <v>41842</v>
      </c>
      <c r="K5" s="9" t="s">
        <v>14</v>
      </c>
      <c r="L5" s="10"/>
      <c r="M5" s="11">
        <f t="shared" si="2"/>
        <v>12.133333333333333</v>
      </c>
      <c r="N5" s="115" t="s">
        <v>406</v>
      </c>
    </row>
    <row r="6" spans="1:33">
      <c r="A6" s="36"/>
      <c r="B6" s="108">
        <f t="shared" ca="1" si="0"/>
        <v>57.365640393516514</v>
      </c>
      <c r="C6" s="36" t="e">
        <f t="shared" si="1"/>
        <v>#VALUE!</v>
      </c>
      <c r="D6" s="37" t="e">
        <f>VLOOKUP(G6,'Display by UIC Report'!B:H,7,FALSE)</f>
        <v>#N/A</v>
      </c>
      <c r="E6" s="37" t="s">
        <v>364</v>
      </c>
      <c r="F6" s="37" t="s">
        <v>78</v>
      </c>
      <c r="G6" s="38" t="s">
        <v>382</v>
      </c>
      <c r="H6" s="39">
        <v>41519</v>
      </c>
      <c r="I6" s="36">
        <f>'Display by UIC Report'!C220</f>
        <v>0</v>
      </c>
      <c r="J6" s="40">
        <f>IF($K6="ANN",$H6+364,IF($K6="CTR",$L6,IF($K6="EXT ANN",$L6,IF($K6="COR",$L6,IF($K6="HRC",$L6,IF($K6="Other",$L6,IF($K6="RFC",$L6,IF($K6="COD",$L6,IF($K6="SRO",$L6,"Unknown")))))))))</f>
        <v>41883</v>
      </c>
      <c r="K6" s="37" t="s">
        <v>14</v>
      </c>
      <c r="L6" s="41"/>
      <c r="M6" s="42">
        <f t="shared" si="2"/>
        <v>12.133333333333333</v>
      </c>
      <c r="N6" s="118" t="s">
        <v>403</v>
      </c>
    </row>
    <row r="7" spans="1:33" s="45" customFormat="1">
      <c r="A7" s="36"/>
      <c r="B7" s="108">
        <f t="shared" ca="1" si="0"/>
        <v>57.365640393516514</v>
      </c>
      <c r="C7" s="36" t="e">
        <f t="shared" si="1"/>
        <v>#VALUE!</v>
      </c>
      <c r="D7" s="37" t="e">
        <f>VLOOKUP(G7,'Display by UIC Report'!B:H,7,FALSE)</f>
        <v>#N/A</v>
      </c>
      <c r="E7" s="37" t="s">
        <v>364</v>
      </c>
      <c r="F7" s="37" t="s">
        <v>52</v>
      </c>
      <c r="G7" s="38" t="s">
        <v>381</v>
      </c>
      <c r="H7" s="39">
        <v>41706</v>
      </c>
      <c r="I7" s="36">
        <f>'Display by UIC Report'!C219</f>
        <v>0</v>
      </c>
      <c r="J7" s="119">
        <v>41883</v>
      </c>
      <c r="K7" s="37" t="s">
        <v>13</v>
      </c>
      <c r="L7" s="41"/>
      <c r="M7" s="42">
        <f t="shared" si="2"/>
        <v>5.9</v>
      </c>
      <c r="N7" s="118" t="s">
        <v>404</v>
      </c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</row>
    <row r="8" spans="1:33" s="45" customFormat="1">
      <c r="A8" s="7"/>
      <c r="B8" s="8">
        <f t="shared" ca="1" si="0"/>
        <v>-8.6343596064834855</v>
      </c>
      <c r="C8" s="7" t="e">
        <f t="shared" si="1"/>
        <v>#VALUE!</v>
      </c>
      <c r="D8" s="9" t="e">
        <f>VLOOKUP(G8,'Display by UIC Report'!B:H,7,FALSE)</f>
        <v>#N/A</v>
      </c>
      <c r="E8" s="9" t="s">
        <v>364</v>
      </c>
      <c r="F8" s="9" t="s">
        <v>65</v>
      </c>
      <c r="G8" s="20" t="s">
        <v>386</v>
      </c>
      <c r="H8" s="12">
        <v>41585</v>
      </c>
      <c r="I8" s="7">
        <f>'Display by UIC Report'!C223</f>
        <v>0</v>
      </c>
      <c r="J8" s="13">
        <f>IF($K8="ANN",$H8+364,IF($K8="CTR",$L8,IF($K8="EXT ANN",$L8,IF($K8="COR",$L8,IF($K8="HRC",$L8,IF($K8="Other",$L8,IF($K8="RFC",$L8,IF($K8="COD",$L8,IF($K8="SRO",$L8,"Unknown")))))))))</f>
        <v>41949</v>
      </c>
      <c r="K8" s="9" t="s">
        <v>14</v>
      </c>
      <c r="L8" s="10"/>
      <c r="M8" s="11">
        <f t="shared" si="2"/>
        <v>12.133333333333333</v>
      </c>
      <c r="N8" s="115" t="s">
        <v>409</v>
      </c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</row>
    <row r="9" spans="1:33" s="45" customFormat="1">
      <c r="A9" s="7"/>
      <c r="B9" s="8">
        <f t="shared" ca="1" si="0"/>
        <v>-16.634359606483486</v>
      </c>
      <c r="C9" s="7" t="e">
        <f t="shared" si="1"/>
        <v>#VALUE!</v>
      </c>
      <c r="D9" s="9" t="e">
        <f>VLOOKUP(G9,'Display by UIC Report'!B:H,7,FALSE)</f>
        <v>#N/A</v>
      </c>
      <c r="E9" s="9" t="s">
        <v>364</v>
      </c>
      <c r="F9" s="9" t="s">
        <v>87</v>
      </c>
      <c r="G9" s="20" t="s">
        <v>387</v>
      </c>
      <c r="H9" s="12">
        <v>41593</v>
      </c>
      <c r="I9" s="7">
        <f>'Display by UIC Report'!C224</f>
        <v>0</v>
      </c>
      <c r="J9" s="13">
        <f>IF($K9="ANN",$H9+364,IF($K9="CTR",$L9,IF($K9="EXT ANN",$L9,IF($K9="COR",$L9,IF($K9="HRC",$L9,IF($K9="Other",$L9,IF($K9="RFC",$L9,IF($K9="COD",$L9,IF($K9="SRO",$L9,"Unknown")))))))))</f>
        <v>41957</v>
      </c>
      <c r="K9" s="9" t="s">
        <v>14</v>
      </c>
      <c r="L9" s="10"/>
      <c r="M9" s="11">
        <f t="shared" si="2"/>
        <v>12.133333333333333</v>
      </c>
      <c r="N9" s="115" t="s">
        <v>410</v>
      </c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</row>
    <row r="10" spans="1:33" s="45" customFormat="1">
      <c r="A10" s="7"/>
      <c r="B10" s="8">
        <f t="shared" ca="1" si="0"/>
        <v>-45.634359606483486</v>
      </c>
      <c r="C10" s="7" t="e">
        <f t="shared" si="1"/>
        <v>#VALUE!</v>
      </c>
      <c r="D10" s="9" t="e">
        <f>VLOOKUP(G10,'Display by UIC Report'!B:H,7,FALSE)</f>
        <v>#N/A</v>
      </c>
      <c r="E10" s="9" t="s">
        <v>364</v>
      </c>
      <c r="F10" s="9" t="s">
        <v>87</v>
      </c>
      <c r="G10" s="20" t="s">
        <v>388</v>
      </c>
      <c r="H10" s="12">
        <v>41622</v>
      </c>
      <c r="I10" s="7">
        <f>'Display by UIC Report'!C225</f>
        <v>0</v>
      </c>
      <c r="J10" s="13">
        <f>IF($K10="ANN",$H10+364,IF($K10="CTR",$L10,IF($K10="EXT ANN",$L10,IF($K10="COR",$L10,IF($K10="HRC",$L10,IF($K10="Other",$L10,IF($K10="RFC",$L10,IF($K10="COD",$L10,IF($K10="SRO",$L10,"Unknown")))))))))</f>
        <v>41986</v>
      </c>
      <c r="K10" s="9" t="s">
        <v>14</v>
      </c>
      <c r="L10" s="10"/>
      <c r="M10" s="11">
        <f t="shared" si="2"/>
        <v>12.133333333333333</v>
      </c>
      <c r="N10" s="115" t="s">
        <v>411</v>
      </c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</row>
    <row r="11" spans="1:33" s="45" customFormat="1">
      <c r="A11" s="7"/>
      <c r="B11" s="8">
        <f t="shared" ca="1" si="0"/>
        <v>-48.634359606483486</v>
      </c>
      <c r="C11" s="7" t="e">
        <f t="shared" si="1"/>
        <v>#VALUE!</v>
      </c>
      <c r="D11" s="9" t="e">
        <f>VLOOKUP(G11,'Display by UIC Report'!B:H,7,FALSE)</f>
        <v>#N/A</v>
      </c>
      <c r="E11" s="9" t="s">
        <v>364</v>
      </c>
      <c r="F11" s="9" t="s">
        <v>234</v>
      </c>
      <c r="G11" s="20" t="s">
        <v>389</v>
      </c>
      <c r="H11" s="12">
        <v>41625</v>
      </c>
      <c r="I11" s="7">
        <f>'Display by UIC Report'!C226</f>
        <v>0</v>
      </c>
      <c r="J11" s="13">
        <f>IF($K11="ANN",$H11+364,IF($K11="CTR",$L11,IF($K11="EXT ANN",$L11,IF($K11="COR",$L11,IF($K11="HRC",$L11,IF($K11="Other",$L11,IF($K11="RFC",$L11,IF($K11="COD",$L11,IF($K11="SRO",$L11,"Unknown")))))))))</f>
        <v>41989</v>
      </c>
      <c r="K11" s="9" t="s">
        <v>14</v>
      </c>
      <c r="L11" s="10"/>
      <c r="M11" s="11">
        <f t="shared" si="2"/>
        <v>12.133333333333333</v>
      </c>
      <c r="N11" s="115" t="s">
        <v>411</v>
      </c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</row>
    <row r="12" spans="1:33" s="45" customFormat="1">
      <c r="A12" s="7"/>
      <c r="B12" s="8"/>
      <c r="C12" s="7"/>
      <c r="D12" s="9"/>
      <c r="E12" s="9" t="s">
        <v>364</v>
      </c>
      <c r="F12" s="9" t="s">
        <v>87</v>
      </c>
      <c r="G12" s="20" t="s">
        <v>390</v>
      </c>
      <c r="H12" s="12">
        <v>41627</v>
      </c>
      <c r="I12" s="7"/>
      <c r="J12" s="13">
        <v>41991</v>
      </c>
      <c r="K12" s="9" t="s">
        <v>14</v>
      </c>
      <c r="L12" s="10"/>
      <c r="M12" s="11">
        <v>12</v>
      </c>
      <c r="N12" s="115" t="s">
        <v>411</v>
      </c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</row>
    <row r="13" spans="1:33" s="45" customFormat="1">
      <c r="A13" s="7"/>
      <c r="B13" s="8">
        <f ca="1">NOW()-J13</f>
        <v>-86.634359606483486</v>
      </c>
      <c r="C13" s="7" t="e">
        <f>DATE(LEFT(I13,4),MID(I13,5,2),RIGHT(I13,2))</f>
        <v>#VALUE!</v>
      </c>
      <c r="D13" s="9" t="e">
        <f>VLOOKUP(G13,'Display by UIC Report'!B:H,7,FALSE)</f>
        <v>#N/A</v>
      </c>
      <c r="E13" s="9" t="s">
        <v>364</v>
      </c>
      <c r="F13" s="9" t="s">
        <v>87</v>
      </c>
      <c r="G13" s="20" t="s">
        <v>365</v>
      </c>
      <c r="H13" s="12">
        <v>41663</v>
      </c>
      <c r="I13" s="7">
        <f>'Display by UIC Report'!C203</f>
        <v>0</v>
      </c>
      <c r="J13" s="13">
        <f>IF($K13="ANN",$H13+364,IF($K13="CTR",$L13,IF($K13="EXT ANN",$L13,IF($K13="COR",$L13,IF($K13="HRC",$L13,IF($K13="Other",$L13,IF($K13="RFC",$L13,IF($K13="COD",$L13,IF($K13="SRO",$L13,"Unknown")))))))))</f>
        <v>42027</v>
      </c>
      <c r="K13" s="9" t="s">
        <v>14</v>
      </c>
      <c r="L13" s="10"/>
      <c r="M13" s="11">
        <f>(J13-H13)/30</f>
        <v>12.133333333333333</v>
      </c>
      <c r="N13" s="113" t="s">
        <v>411</v>
      </c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</row>
    <row r="14" spans="1:33" s="45" customFormat="1">
      <c r="A14" s="7"/>
      <c r="B14" s="8"/>
      <c r="C14" s="7"/>
      <c r="D14" s="9"/>
      <c r="E14" s="9" t="s">
        <v>364</v>
      </c>
      <c r="F14" s="9" t="s">
        <v>81</v>
      </c>
      <c r="G14" s="20" t="s">
        <v>391</v>
      </c>
      <c r="H14" s="12">
        <v>41706</v>
      </c>
      <c r="I14" s="7"/>
      <c r="J14" s="13">
        <v>42070</v>
      </c>
      <c r="K14" s="9" t="s">
        <v>14</v>
      </c>
      <c r="L14" s="10"/>
      <c r="M14" s="11">
        <v>12</v>
      </c>
      <c r="N14" s="115" t="s">
        <v>411</v>
      </c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</row>
    <row r="15" spans="1:33" s="45" customFormat="1">
      <c r="A15" s="7"/>
      <c r="B15" s="8"/>
      <c r="C15" s="7"/>
      <c r="D15" s="9"/>
      <c r="E15" s="9" t="s">
        <v>364</v>
      </c>
      <c r="F15" s="9" t="s">
        <v>78</v>
      </c>
      <c r="G15" s="20" t="s">
        <v>392</v>
      </c>
      <c r="H15" s="12">
        <v>41706</v>
      </c>
      <c r="I15" s="7"/>
      <c r="J15" s="13">
        <v>42070</v>
      </c>
      <c r="K15" s="9" t="s">
        <v>14</v>
      </c>
      <c r="L15" s="10"/>
      <c r="M15" s="11">
        <v>12</v>
      </c>
      <c r="N15" s="115" t="s">
        <v>411</v>
      </c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</row>
    <row r="16" spans="1:33" s="97" customFormat="1">
      <c r="A16" s="7"/>
      <c r="B16" s="8"/>
      <c r="C16" s="7"/>
      <c r="D16" s="9"/>
      <c r="E16" s="9" t="s">
        <v>364</v>
      </c>
      <c r="F16" s="9" t="s">
        <v>81</v>
      </c>
      <c r="G16" s="20" t="s">
        <v>393</v>
      </c>
      <c r="H16" s="12">
        <v>41706</v>
      </c>
      <c r="I16" s="7"/>
      <c r="J16" s="13">
        <v>42070</v>
      </c>
      <c r="K16" s="9" t="s">
        <v>14</v>
      </c>
      <c r="L16" s="10"/>
      <c r="M16" s="11">
        <v>12</v>
      </c>
      <c r="N16" s="115" t="s">
        <v>411</v>
      </c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</row>
    <row r="17" spans="1:33" s="97" customFormat="1">
      <c r="A17" s="7"/>
      <c r="B17" s="8"/>
      <c r="C17" s="7"/>
      <c r="D17" s="9"/>
      <c r="E17" s="9" t="s">
        <v>364</v>
      </c>
      <c r="F17" s="9" t="s">
        <v>52</v>
      </c>
      <c r="G17" s="20" t="s">
        <v>394</v>
      </c>
      <c r="H17" s="12">
        <v>41706</v>
      </c>
      <c r="I17" s="7"/>
      <c r="J17" s="13">
        <v>42070</v>
      </c>
      <c r="K17" s="9" t="s">
        <v>14</v>
      </c>
      <c r="L17" s="10"/>
      <c r="M17" s="11">
        <v>12</v>
      </c>
      <c r="N17" s="115" t="s">
        <v>411</v>
      </c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</row>
    <row r="18" spans="1:33" s="97" customFormat="1">
      <c r="A18" s="7"/>
      <c r="B18" s="8"/>
      <c r="C18" s="7"/>
      <c r="D18" s="9"/>
      <c r="E18" s="9" t="s">
        <v>364</v>
      </c>
      <c r="F18" s="9" t="s">
        <v>87</v>
      </c>
      <c r="G18" s="20" t="s">
        <v>395</v>
      </c>
      <c r="H18" s="12">
        <v>41706</v>
      </c>
      <c r="I18" s="7"/>
      <c r="J18" s="13">
        <v>42070</v>
      </c>
      <c r="K18" s="9" t="s">
        <v>14</v>
      </c>
      <c r="L18" s="10"/>
      <c r="M18" s="11">
        <v>12</v>
      </c>
      <c r="N18" s="115" t="s">
        <v>411</v>
      </c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</row>
    <row r="19" spans="1:33" s="97" customFormat="1">
      <c r="A19" s="7"/>
      <c r="B19" s="8"/>
      <c r="C19" s="7"/>
      <c r="D19" s="9"/>
      <c r="E19" s="9" t="s">
        <v>364</v>
      </c>
      <c r="F19" s="9" t="s">
        <v>87</v>
      </c>
      <c r="G19" s="20" t="s">
        <v>396</v>
      </c>
      <c r="H19" s="12">
        <v>41706</v>
      </c>
      <c r="I19" s="7"/>
      <c r="J19" s="13">
        <v>42070</v>
      </c>
      <c r="K19" s="9" t="s">
        <v>14</v>
      </c>
      <c r="L19" s="10"/>
      <c r="M19" s="11">
        <v>12</v>
      </c>
      <c r="N19" s="115" t="s">
        <v>411</v>
      </c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</row>
    <row r="20" spans="1:33" s="97" customFormat="1">
      <c r="A20" s="7"/>
      <c r="B20" s="8"/>
      <c r="C20" s="7"/>
      <c r="D20" s="9"/>
      <c r="E20" s="9" t="s">
        <v>364</v>
      </c>
      <c r="F20" s="9" t="s">
        <v>105</v>
      </c>
      <c r="G20" s="20" t="s">
        <v>397</v>
      </c>
      <c r="H20" s="12">
        <v>41725</v>
      </c>
      <c r="I20" s="7"/>
      <c r="J20" s="13">
        <v>42181</v>
      </c>
      <c r="K20" s="9" t="s">
        <v>15</v>
      </c>
      <c r="L20" s="10"/>
      <c r="M20" s="11"/>
      <c r="N20" s="115" t="s">
        <v>411</v>
      </c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</row>
    <row r="21" spans="1:33" s="97" customFormat="1">
      <c r="A21" s="7"/>
      <c r="B21" s="8">
        <f t="shared" ref="B21:B52" ca="1" si="3">NOW()-J21</f>
        <v>349.36564039351651</v>
      </c>
      <c r="C21" s="7" t="e">
        <f t="shared" ref="C21:C26" si="4">DATE(LEFT(I21,4),MID(I21,5,2),RIGHT(I21,2))</f>
        <v>#VALUE!</v>
      </c>
      <c r="D21" s="9" t="e">
        <f>VLOOKUP(G21,'Display by UIC Report'!B:H,7,FALSE)</f>
        <v>#N/A</v>
      </c>
      <c r="E21" s="9" t="s">
        <v>362</v>
      </c>
      <c r="F21" s="9" t="s">
        <v>105</v>
      </c>
      <c r="G21" s="20" t="s">
        <v>360</v>
      </c>
      <c r="H21" s="12">
        <v>41592</v>
      </c>
      <c r="I21" s="7">
        <f>'Display by UIC Report'!C200</f>
        <v>0</v>
      </c>
      <c r="J21" s="13">
        <v>41591</v>
      </c>
      <c r="K21" s="9" t="s">
        <v>4</v>
      </c>
      <c r="L21" s="10"/>
      <c r="M21" s="11">
        <v>12</v>
      </c>
      <c r="N21" s="115" t="s">
        <v>401</v>
      </c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</row>
    <row r="22" spans="1:33" s="97" customFormat="1">
      <c r="A22" s="36"/>
      <c r="B22" s="108">
        <f t="shared" ca="1" si="3"/>
        <v>143.36564039351651</v>
      </c>
      <c r="C22" s="36" t="e">
        <f t="shared" si="4"/>
        <v>#VALUE!</v>
      </c>
      <c r="D22" s="37" t="e">
        <f>VLOOKUP(G22,'Display by UIC Report'!B:H,7,FALSE)</f>
        <v>#N/A</v>
      </c>
      <c r="E22" s="37" t="s">
        <v>362</v>
      </c>
      <c r="F22" s="37" t="s">
        <v>78</v>
      </c>
      <c r="G22" s="38" t="s">
        <v>357</v>
      </c>
      <c r="H22" s="39">
        <v>41433</v>
      </c>
      <c r="I22" s="36">
        <f>'Display by UIC Report'!C198</f>
        <v>0</v>
      </c>
      <c r="J22" s="40">
        <f>IF($K22="ANN",$H22+364,IF($K22="CTR",$L22,IF($K22="EXT ANN",$L22,IF($K22="COR",$L22,IF($K22="HRC",$L22,IF($K22="Other",$L22,IF($K22="RFC",$L22,IF($K22="COD",$L22,IF($K22="SRO",$L22,"Unknown")))))))))</f>
        <v>41797</v>
      </c>
      <c r="K22" s="37" t="s">
        <v>14</v>
      </c>
      <c r="L22" s="41"/>
      <c r="M22" s="42">
        <f t="shared" ref="M22:M40" si="5">(J22-H22)/30</f>
        <v>12.133333333333333</v>
      </c>
      <c r="N22" s="36" t="s">
        <v>358</v>
      </c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</row>
    <row r="23" spans="1:33" s="97" customFormat="1">
      <c r="A23" s="36"/>
      <c r="B23" s="108">
        <f t="shared" ca="1" si="3"/>
        <v>62.365640393516514</v>
      </c>
      <c r="C23" s="36" t="e">
        <f t="shared" si="4"/>
        <v>#VALUE!</v>
      </c>
      <c r="D23" s="37" t="e">
        <f>VLOOKUP(G23,'Display by UIC Report'!B:H,7,FALSE)</f>
        <v>#N/A</v>
      </c>
      <c r="E23" s="37" t="s">
        <v>362</v>
      </c>
      <c r="F23" s="37" t="s">
        <v>81</v>
      </c>
      <c r="G23" s="38" t="s">
        <v>361</v>
      </c>
      <c r="H23" s="39">
        <v>41514</v>
      </c>
      <c r="I23" s="36">
        <f>'Display by UIC Report'!C201</f>
        <v>0</v>
      </c>
      <c r="J23" s="40">
        <f>IF($K23="ANN",$H23+364,IF($K23="CTR",$L23,IF($K23="EXT ANN",$L23,IF($K23="COR",$L23,IF($K23="HRC",$L23,IF($K23="Other",$L23,IF($K23="RFC",$L23,IF($K23="COD",$L23,IF($K23="SRO",$L23,"Unknown")))))))))</f>
        <v>41878</v>
      </c>
      <c r="K23" s="37" t="s">
        <v>14</v>
      </c>
      <c r="L23" s="41"/>
      <c r="M23" s="42">
        <f t="shared" si="5"/>
        <v>12.133333333333333</v>
      </c>
      <c r="N23" s="117" t="s">
        <v>414</v>
      </c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</row>
    <row r="24" spans="1:33" s="97" customFormat="1">
      <c r="A24" s="36"/>
      <c r="B24" s="108">
        <f t="shared" ca="1" si="3"/>
        <v>62.365640393516514</v>
      </c>
      <c r="C24" s="36" t="e">
        <f t="shared" si="4"/>
        <v>#VALUE!</v>
      </c>
      <c r="D24" s="37" t="e">
        <f>VLOOKUP(G24,'Display by UIC Report'!B:H,7,FALSE)</f>
        <v>#N/A</v>
      </c>
      <c r="E24" s="37" t="s">
        <v>362</v>
      </c>
      <c r="F24" s="37" t="s">
        <v>78</v>
      </c>
      <c r="G24" s="38" t="s">
        <v>363</v>
      </c>
      <c r="H24" s="39">
        <v>41514</v>
      </c>
      <c r="I24" s="36">
        <f>'Display by UIC Report'!C202</f>
        <v>0</v>
      </c>
      <c r="J24" s="40">
        <f>IF($K24="ANN",$H24+364,IF($K24="CTR",$L24,IF($K24="EXT ANN",$L24,IF($K24="COR",$L24,IF($K24="HRC",$L24,IF($K24="Other",$L24,IF($K24="RFC",$L24,IF($K24="COD",$L24,IF($K24="SRO",$L24,"Unknown")))))))))</f>
        <v>41878</v>
      </c>
      <c r="K24" s="37" t="s">
        <v>14</v>
      </c>
      <c r="L24" s="41"/>
      <c r="M24" s="42">
        <f t="shared" si="5"/>
        <v>12.133333333333333</v>
      </c>
      <c r="N24" s="118" t="s">
        <v>402</v>
      </c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</row>
    <row r="25" spans="1:33" s="97" customFormat="1">
      <c r="A25" s="36"/>
      <c r="B25" s="108">
        <f t="shared" ca="1" si="3"/>
        <v>57.365640393516514</v>
      </c>
      <c r="C25" s="36" t="e">
        <f t="shared" si="4"/>
        <v>#VALUE!</v>
      </c>
      <c r="D25" s="37" t="e">
        <f>VLOOKUP(G25,'Display by UIC Report'!B:H,7,FALSE)</f>
        <v>#N/A</v>
      </c>
      <c r="E25" s="37" t="s">
        <v>362</v>
      </c>
      <c r="F25" s="37" t="s">
        <v>52</v>
      </c>
      <c r="G25" s="38" t="s">
        <v>378</v>
      </c>
      <c r="H25" s="39">
        <v>41706</v>
      </c>
      <c r="I25" s="36">
        <f>'Display by UIC Report'!C215</f>
        <v>0</v>
      </c>
      <c r="J25" s="119">
        <v>41883</v>
      </c>
      <c r="K25" s="37" t="s">
        <v>13</v>
      </c>
      <c r="L25" s="41"/>
      <c r="M25" s="42">
        <f t="shared" si="5"/>
        <v>5.9</v>
      </c>
      <c r="N25" s="118" t="s">
        <v>405</v>
      </c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</row>
    <row r="26" spans="1:33" s="97" customFormat="1">
      <c r="A26" s="7"/>
      <c r="B26" s="8">
        <f t="shared" ca="1" si="3"/>
        <v>-277.63435960648349</v>
      </c>
      <c r="C26" s="7" t="e">
        <f t="shared" si="4"/>
        <v>#VALUE!</v>
      </c>
      <c r="D26" s="9" t="e">
        <f>VLOOKUP(G26,'Display by UIC Report'!B:H,7,FALSE)</f>
        <v>#N/A</v>
      </c>
      <c r="E26" s="9" t="s">
        <v>362</v>
      </c>
      <c r="F26" s="9" t="s">
        <v>81</v>
      </c>
      <c r="G26" s="20" t="s">
        <v>359</v>
      </c>
      <c r="H26" s="12">
        <v>41854</v>
      </c>
      <c r="I26" s="7">
        <f>'Display by UIC Report'!C199</f>
        <v>0</v>
      </c>
      <c r="J26" s="13">
        <f>IF($K26="ANN",$H26+364,IF($K26="CTR",$L26,IF($K26="EXT ANN",$L26,IF($K26="COR",$L26,IF($K26="HRC",$L26,IF($K26="Other",$L26,IF($K26="RFC",$L26,IF($K26="COD",$L26,IF($K26="SRO",$L26,"Unknown")))))))))</f>
        <v>42218</v>
      </c>
      <c r="K26" s="9" t="s">
        <v>14</v>
      </c>
      <c r="L26" s="10"/>
      <c r="M26" s="11">
        <f t="shared" si="5"/>
        <v>12.133333333333333</v>
      </c>
      <c r="N26" s="115" t="s">
        <v>408</v>
      </c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</row>
    <row r="27" spans="1:33">
      <c r="A27" s="36" t="s">
        <v>17</v>
      </c>
      <c r="B27" s="94">
        <f t="shared" ca="1" si="3"/>
        <v>140.36564039351651</v>
      </c>
      <c r="C27" s="36">
        <v>41435</v>
      </c>
      <c r="D27" s="37" t="s">
        <v>59</v>
      </c>
      <c r="E27" s="37" t="s">
        <v>59</v>
      </c>
      <c r="F27" s="37" t="s">
        <v>87</v>
      </c>
      <c r="G27" s="38" t="s">
        <v>102</v>
      </c>
      <c r="H27" s="39">
        <v>41436</v>
      </c>
      <c r="I27" s="36" t="e">
        <f>'Display by UIC Report'!#REF!</f>
        <v>#REF!</v>
      </c>
      <c r="J27" s="40">
        <f>IF($K27="ANN",$H27+364,IF($K27="CTR",$L27,IF($K27="EXT ANN",$L27,IF($K27="COR",$L27,IF($K27="HRC",$L27,IF($K27="Other",$L27,IF($K27="RFC",$L27,IF($K27="COD",$L27,IF($K27="SRO",$L27,"Unknown")))))))))</f>
        <v>41800</v>
      </c>
      <c r="K27" s="37" t="s">
        <v>14</v>
      </c>
      <c r="L27" s="41"/>
      <c r="M27" s="42">
        <f t="shared" si="5"/>
        <v>12.133333333333333</v>
      </c>
      <c r="N27" s="36" t="s">
        <v>343</v>
      </c>
      <c r="W27"/>
      <c r="X27"/>
      <c r="Y27"/>
      <c r="Z27"/>
      <c r="AA27"/>
      <c r="AB27"/>
      <c r="AC27"/>
      <c r="AD27"/>
      <c r="AE27"/>
      <c r="AF27"/>
      <c r="AG27"/>
    </row>
    <row r="28" spans="1:33" s="45" customFormat="1">
      <c r="A28" s="36" t="s">
        <v>17</v>
      </c>
      <c r="B28" s="94">
        <f t="shared" ca="1" si="3"/>
        <v>137.36564039351651</v>
      </c>
      <c r="C28" s="36" t="e">
        <f>DATE(LEFT(I28,4),MID(I28,5,2),RIGHT(I28,2))</f>
        <v>#REF!</v>
      </c>
      <c r="D28" s="37" t="s">
        <v>68</v>
      </c>
      <c r="E28" s="37" t="s">
        <v>59</v>
      </c>
      <c r="F28" s="37" t="s">
        <v>105</v>
      </c>
      <c r="G28" s="38" t="s">
        <v>108</v>
      </c>
      <c r="H28" s="39">
        <v>40947</v>
      </c>
      <c r="I28" s="36" t="e">
        <f>'Display by UIC Report'!#REF!</f>
        <v>#REF!</v>
      </c>
      <c r="J28" s="40">
        <v>41803</v>
      </c>
      <c r="K28" s="37" t="s">
        <v>15</v>
      </c>
      <c r="L28" s="41"/>
      <c r="M28" s="42">
        <f t="shared" si="5"/>
        <v>28.533333333333335</v>
      </c>
      <c r="N28" s="36" t="s">
        <v>342</v>
      </c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</row>
    <row r="29" spans="1:33" s="45" customFormat="1">
      <c r="A29" s="95" t="s">
        <v>17</v>
      </c>
      <c r="B29" s="46">
        <f t="shared" ca="1" si="3"/>
        <v>52.365640393516514</v>
      </c>
      <c r="C29" s="36">
        <v>41523</v>
      </c>
      <c r="D29" s="37" t="s">
        <v>59</v>
      </c>
      <c r="E29" s="37" t="s">
        <v>59</v>
      </c>
      <c r="F29" s="37" t="s">
        <v>81</v>
      </c>
      <c r="G29" s="38" t="s">
        <v>85</v>
      </c>
      <c r="H29" s="39">
        <v>41524</v>
      </c>
      <c r="I29" s="36" t="e">
        <f>'Display by UIC Report'!#REF!</f>
        <v>#REF!</v>
      </c>
      <c r="J29" s="40">
        <f>IF($K29="ANN",$H29+364,IF($K29="CTR",$L29,IF($K29="EXT ANN",$L29,IF($K29="COR",$L29,IF($K29="HRC",$L29,IF($K29="Other",$L29,IF($K29="RFC",$L29,IF($K29="COD",$L29,IF($K29="SRO",$L29,"Unknown")))))))))</f>
        <v>41888</v>
      </c>
      <c r="K29" s="37" t="s">
        <v>14</v>
      </c>
      <c r="L29" s="41"/>
      <c r="M29" s="42">
        <f t="shared" si="5"/>
        <v>12.133333333333333</v>
      </c>
      <c r="N29" s="36" t="s">
        <v>348</v>
      </c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</row>
    <row r="30" spans="1:33" s="45" customFormat="1">
      <c r="A30" s="95" t="s">
        <v>17</v>
      </c>
      <c r="B30" s="46">
        <f t="shared" ca="1" si="3"/>
        <v>52.365640393516514</v>
      </c>
      <c r="C30" s="36">
        <v>41523</v>
      </c>
      <c r="D30" s="37" t="s">
        <v>59</v>
      </c>
      <c r="E30" s="37" t="s">
        <v>59</v>
      </c>
      <c r="F30" s="37" t="s">
        <v>65</v>
      </c>
      <c r="G30" s="38" t="s">
        <v>67</v>
      </c>
      <c r="H30" s="39">
        <v>41524</v>
      </c>
      <c r="I30" s="36" t="e">
        <f>'Display by UIC Report'!#REF!</f>
        <v>#REF!</v>
      </c>
      <c r="J30" s="40">
        <f>IF($K30="ANN",$H30+364,IF($K30="CTR",$L30,IF($K30="EXT ANN",$L30,IF($K30="COR",$L30,IF($K30="HRC",$L30,IF($K30="Other",$L30,IF($K30="RFC",$L30,IF($K30="COD",$L30,IF($K30="SRO",$L30,"Unknown")))))))))</f>
        <v>41888</v>
      </c>
      <c r="K30" s="37" t="s">
        <v>14</v>
      </c>
      <c r="L30" s="41"/>
      <c r="M30" s="42">
        <f t="shared" si="5"/>
        <v>12.133333333333333</v>
      </c>
      <c r="N30" s="36" t="s">
        <v>61</v>
      </c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</row>
    <row r="31" spans="1:33" s="45" customFormat="1">
      <c r="A31" s="95" t="s">
        <v>17</v>
      </c>
      <c r="B31" s="46">
        <f t="shared" ca="1" si="3"/>
        <v>52.365640393516514</v>
      </c>
      <c r="C31" s="36">
        <v>41523</v>
      </c>
      <c r="D31" s="37" t="s">
        <v>59</v>
      </c>
      <c r="E31" s="37" t="s">
        <v>59</v>
      </c>
      <c r="F31" s="37" t="s">
        <v>87</v>
      </c>
      <c r="G31" s="38" t="s">
        <v>97</v>
      </c>
      <c r="H31" s="39">
        <v>41524</v>
      </c>
      <c r="I31" s="36" t="e">
        <f>'Display by UIC Report'!#REF!</f>
        <v>#REF!</v>
      </c>
      <c r="J31" s="40">
        <f>IF($K31="ANN",$H31+364,IF($K31="CTR",$L31,IF($K31="EXT ANN",$L31,IF($K31="COR",$L31,IF($K31="HRC",$L31,IF($K31="Other",$L31,IF($K31="RFC",$L31,IF($K31="COD",$L31,IF($K31="SRO",$L31,"Unknown")))))))))</f>
        <v>41888</v>
      </c>
      <c r="K31" s="37" t="s">
        <v>14</v>
      </c>
      <c r="L31" s="41"/>
      <c r="M31" s="42">
        <f t="shared" si="5"/>
        <v>12.133333333333333</v>
      </c>
      <c r="N31" s="36" t="s">
        <v>89</v>
      </c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</row>
    <row r="32" spans="1:33" s="45" customFormat="1">
      <c r="A32" s="7" t="s">
        <v>17</v>
      </c>
      <c r="B32" s="8">
        <f t="shared" ca="1" si="3"/>
        <v>52.365640393516514</v>
      </c>
      <c r="C32" s="36" t="e">
        <f>DATE(LEFT(I32,4),MID(I32,5,2),RIGHT(I32,2))</f>
        <v>#VALUE!</v>
      </c>
      <c r="D32" s="37" t="s">
        <v>59</v>
      </c>
      <c r="E32" s="37" t="s">
        <v>59</v>
      </c>
      <c r="F32" s="37" t="s">
        <v>65</v>
      </c>
      <c r="G32" s="38" t="s">
        <v>116</v>
      </c>
      <c r="H32" s="39">
        <v>40992</v>
      </c>
      <c r="I32" s="36">
        <f>'Display by UIC Report'!C172</f>
        <v>0</v>
      </c>
      <c r="J32" s="40">
        <v>41888</v>
      </c>
      <c r="K32" s="37" t="s">
        <v>15</v>
      </c>
      <c r="L32" s="41"/>
      <c r="M32" s="42">
        <f t="shared" si="5"/>
        <v>29.866666666666667</v>
      </c>
      <c r="N32" s="36" t="s">
        <v>351</v>
      </c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</row>
    <row r="33" spans="1:33" s="45" customFormat="1">
      <c r="A33" s="7" t="s">
        <v>17</v>
      </c>
      <c r="B33" s="8">
        <f t="shared" ca="1" si="3"/>
        <v>-19.634359606483486</v>
      </c>
      <c r="C33" s="7">
        <v>41595</v>
      </c>
      <c r="D33" s="9" t="s">
        <v>68</v>
      </c>
      <c r="E33" s="9" t="s">
        <v>59</v>
      </c>
      <c r="F33" s="9" t="s">
        <v>87</v>
      </c>
      <c r="G33" s="20" t="s">
        <v>96</v>
      </c>
      <c r="H33" s="12">
        <v>41596</v>
      </c>
      <c r="I33" s="7" t="e">
        <f>'Display by UIC Report'!#REF!</f>
        <v>#REF!</v>
      </c>
      <c r="J33" s="13">
        <f t="shared" ref="J33:J42" si="6">IF($K33="ANN",$H33+364,IF($K33="CTR",$L33,IF($K33="EXT ANN",$L33,IF($K33="COR",$L33,IF($K33="HRC",$L33,IF($K33="Other",$L33,IF($K33="RFC",$L33,IF($K33="COD",$L33,IF($K33="SRO",$L33,"Unknown")))))))))</f>
        <v>41960</v>
      </c>
      <c r="K33" s="9" t="s">
        <v>14</v>
      </c>
      <c r="L33" s="10"/>
      <c r="M33" s="11">
        <f t="shared" si="5"/>
        <v>12.133333333333333</v>
      </c>
      <c r="N33" s="7" t="s">
        <v>89</v>
      </c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</row>
    <row r="34" spans="1:33" s="45" customFormat="1">
      <c r="A34" s="7" t="s">
        <v>17</v>
      </c>
      <c r="B34" s="8">
        <f t="shared" ca="1" si="3"/>
        <v>-129.63435960648349</v>
      </c>
      <c r="C34" s="7">
        <v>41705</v>
      </c>
      <c r="D34" s="9" t="s">
        <v>59</v>
      </c>
      <c r="E34" s="9" t="s">
        <v>59</v>
      </c>
      <c r="F34" s="9" t="s">
        <v>52</v>
      </c>
      <c r="G34" s="20" t="s">
        <v>60</v>
      </c>
      <c r="H34" s="12">
        <v>41706</v>
      </c>
      <c r="I34" s="7" t="e">
        <f>'Display by UIC Report'!#REF!</f>
        <v>#REF!</v>
      </c>
      <c r="J34" s="13">
        <f t="shared" si="6"/>
        <v>42070</v>
      </c>
      <c r="K34" s="9" t="s">
        <v>14</v>
      </c>
      <c r="L34" s="10"/>
      <c r="M34" s="11">
        <f t="shared" si="5"/>
        <v>12.133333333333333</v>
      </c>
      <c r="N34" s="7" t="s">
        <v>61</v>
      </c>
    </row>
    <row r="35" spans="1:33">
      <c r="A35" s="7" t="s">
        <v>17</v>
      </c>
      <c r="B35" s="8">
        <f t="shared" ca="1" si="3"/>
        <v>-129.63435960648349</v>
      </c>
      <c r="C35" s="7">
        <v>41705</v>
      </c>
      <c r="D35" s="9" t="s">
        <v>59</v>
      </c>
      <c r="E35" s="9" t="s">
        <v>59</v>
      </c>
      <c r="F35" s="9" t="s">
        <v>65</v>
      </c>
      <c r="G35" s="20" t="s">
        <v>66</v>
      </c>
      <c r="H35" s="12">
        <v>41706</v>
      </c>
      <c r="I35" s="7" t="e">
        <f>'Display by UIC Report'!#REF!</f>
        <v>#REF!</v>
      </c>
      <c r="J35" s="13">
        <f t="shared" si="6"/>
        <v>42070</v>
      </c>
      <c r="K35" s="9" t="s">
        <v>14</v>
      </c>
      <c r="L35" s="10"/>
      <c r="M35" s="11">
        <f t="shared" si="5"/>
        <v>12.133333333333333</v>
      </c>
      <c r="N35" s="7" t="s">
        <v>61</v>
      </c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>
      <c r="A36" s="7" t="s">
        <v>17</v>
      </c>
      <c r="B36" s="8">
        <f t="shared" ca="1" si="3"/>
        <v>-129.63435960648349</v>
      </c>
      <c r="C36" s="7">
        <v>41705</v>
      </c>
      <c r="D36" s="9" t="s">
        <v>59</v>
      </c>
      <c r="E36" s="9" t="s">
        <v>59</v>
      </c>
      <c r="F36" s="9" t="s">
        <v>87</v>
      </c>
      <c r="G36" s="20" t="s">
        <v>93</v>
      </c>
      <c r="H36" s="12">
        <v>41706</v>
      </c>
      <c r="I36" s="7" t="e">
        <f>'Display by UIC Report'!#REF!</f>
        <v>#REF!</v>
      </c>
      <c r="J36" s="13">
        <f t="shared" si="6"/>
        <v>42070</v>
      </c>
      <c r="K36" s="9" t="s">
        <v>14</v>
      </c>
      <c r="L36" s="10"/>
      <c r="M36" s="11">
        <f t="shared" si="5"/>
        <v>12.133333333333333</v>
      </c>
      <c r="N36" s="7" t="s">
        <v>89</v>
      </c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>
      <c r="A37" s="7" t="s">
        <v>17</v>
      </c>
      <c r="B37" s="8">
        <f t="shared" ca="1" si="3"/>
        <v>-129.63435960648349</v>
      </c>
      <c r="C37" s="7">
        <v>41705</v>
      </c>
      <c r="D37" s="9" t="s">
        <v>59</v>
      </c>
      <c r="E37" s="9" t="s">
        <v>59</v>
      </c>
      <c r="F37" s="9" t="s">
        <v>87</v>
      </c>
      <c r="G37" s="20" t="s">
        <v>95</v>
      </c>
      <c r="H37" s="12">
        <v>41706</v>
      </c>
      <c r="I37" s="7" t="e">
        <f>'Display by UIC Report'!#REF!</f>
        <v>#REF!</v>
      </c>
      <c r="J37" s="13">
        <f t="shared" si="6"/>
        <v>42070</v>
      </c>
      <c r="K37" s="9" t="s">
        <v>14</v>
      </c>
      <c r="L37" s="10"/>
      <c r="M37" s="11">
        <f t="shared" si="5"/>
        <v>12.133333333333333</v>
      </c>
      <c r="N37" s="7" t="s">
        <v>89</v>
      </c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>
      <c r="A38" s="7" t="s">
        <v>17</v>
      </c>
      <c r="B38" s="8">
        <f t="shared" ca="1" si="3"/>
        <v>-129.63435960648349</v>
      </c>
      <c r="C38" s="7">
        <v>41705</v>
      </c>
      <c r="D38" s="9" t="s">
        <v>59</v>
      </c>
      <c r="E38" s="9" t="s">
        <v>59</v>
      </c>
      <c r="F38" s="9" t="s">
        <v>87</v>
      </c>
      <c r="G38" s="20" t="s">
        <v>98</v>
      </c>
      <c r="H38" s="12">
        <v>41706</v>
      </c>
      <c r="I38" s="7" t="e">
        <f>'Display by UIC Report'!#REF!</f>
        <v>#REF!</v>
      </c>
      <c r="J38" s="13">
        <f t="shared" si="6"/>
        <v>42070</v>
      </c>
      <c r="K38" s="9" t="s">
        <v>14</v>
      </c>
      <c r="L38" s="10"/>
      <c r="M38" s="11">
        <f t="shared" si="5"/>
        <v>12.133333333333333</v>
      </c>
      <c r="N38" s="7" t="s">
        <v>89</v>
      </c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>
      <c r="A39" s="7" t="s">
        <v>17</v>
      </c>
      <c r="B39" s="8">
        <f t="shared" ca="1" si="3"/>
        <v>-129.63435960648349</v>
      </c>
      <c r="C39" s="7">
        <v>41705</v>
      </c>
      <c r="D39" s="9" t="s">
        <v>59</v>
      </c>
      <c r="E39" s="9" t="s">
        <v>59</v>
      </c>
      <c r="F39" s="9" t="s">
        <v>87</v>
      </c>
      <c r="G39" s="20" t="s">
        <v>100</v>
      </c>
      <c r="H39" s="12">
        <v>41706</v>
      </c>
      <c r="I39" s="7" t="e">
        <f>'Display by UIC Report'!#REF!</f>
        <v>#REF!</v>
      </c>
      <c r="J39" s="13">
        <f t="shared" si="6"/>
        <v>42070</v>
      </c>
      <c r="K39" s="9" t="s">
        <v>14</v>
      </c>
      <c r="L39" s="10"/>
      <c r="M39" s="11">
        <f t="shared" si="5"/>
        <v>12.133333333333333</v>
      </c>
      <c r="N39" s="7" t="s">
        <v>89</v>
      </c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>
      <c r="A40" s="7" t="s">
        <v>17</v>
      </c>
      <c r="B40" s="8">
        <f t="shared" ca="1" si="3"/>
        <v>-129.63435960648349</v>
      </c>
      <c r="C40" s="7">
        <v>41705</v>
      </c>
      <c r="D40" s="9" t="s">
        <v>59</v>
      </c>
      <c r="E40" s="9" t="s">
        <v>59</v>
      </c>
      <c r="F40" s="9" t="s">
        <v>87</v>
      </c>
      <c r="G40" s="20" t="s">
        <v>101</v>
      </c>
      <c r="H40" s="12">
        <v>41706</v>
      </c>
      <c r="I40" s="7" t="e">
        <f>'Display by UIC Report'!#REF!</f>
        <v>#REF!</v>
      </c>
      <c r="J40" s="13">
        <f t="shared" si="6"/>
        <v>42070</v>
      </c>
      <c r="K40" s="9" t="s">
        <v>14</v>
      </c>
      <c r="L40" s="10"/>
      <c r="M40" s="11">
        <f t="shared" si="5"/>
        <v>12.133333333333333</v>
      </c>
      <c r="N40" s="7" t="s">
        <v>89</v>
      </c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>
      <c r="A41" s="7" t="s">
        <v>17</v>
      </c>
      <c r="B41" s="8">
        <f t="shared" ca="1" si="3"/>
        <v>-129.63435960648349</v>
      </c>
      <c r="C41" s="7">
        <v>41705</v>
      </c>
      <c r="D41" s="9" t="s">
        <v>59</v>
      </c>
      <c r="E41" s="9" t="s">
        <v>59</v>
      </c>
      <c r="F41" s="9" t="s">
        <v>87</v>
      </c>
      <c r="G41" s="20" t="s">
        <v>103</v>
      </c>
      <c r="H41" s="12">
        <v>41706</v>
      </c>
      <c r="I41" s="7" t="e">
        <f>'Display by UIC Report'!#REF!</f>
        <v>#REF!</v>
      </c>
      <c r="J41" s="13">
        <f t="shared" si="6"/>
        <v>42070</v>
      </c>
      <c r="K41" s="9" t="s">
        <v>14</v>
      </c>
      <c r="L41" s="10"/>
      <c r="M41" s="11">
        <v>12</v>
      </c>
      <c r="N41" s="7" t="s">
        <v>89</v>
      </c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>
      <c r="A42" s="7" t="s">
        <v>17</v>
      </c>
      <c r="B42" s="8">
        <f t="shared" ca="1" si="3"/>
        <v>-129.63435960648349</v>
      </c>
      <c r="C42" s="7">
        <v>41705</v>
      </c>
      <c r="D42" s="9" t="s">
        <v>59</v>
      </c>
      <c r="E42" s="9" t="s">
        <v>59</v>
      </c>
      <c r="F42" s="9" t="s">
        <v>87</v>
      </c>
      <c r="G42" s="20" t="s">
        <v>104</v>
      </c>
      <c r="H42" s="12">
        <v>41706</v>
      </c>
      <c r="I42" s="7" t="e">
        <f>'Display by UIC Report'!#REF!</f>
        <v>#REF!</v>
      </c>
      <c r="J42" s="13">
        <f t="shared" si="6"/>
        <v>42070</v>
      </c>
      <c r="K42" s="9" t="s">
        <v>14</v>
      </c>
      <c r="L42" s="10"/>
      <c r="M42" s="11">
        <f t="shared" ref="M42:M53" si="7">(J42-H42)/30</f>
        <v>12.133333333333333</v>
      </c>
      <c r="N42" s="7" t="s">
        <v>89</v>
      </c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>
      <c r="A43" s="7" t="s">
        <v>17</v>
      </c>
      <c r="B43" s="8">
        <f t="shared" ca="1" si="3"/>
        <v>-141.63435960648349</v>
      </c>
      <c r="C43" s="7"/>
      <c r="D43" s="9" t="s">
        <v>59</v>
      </c>
      <c r="E43" s="9" t="s">
        <v>59</v>
      </c>
      <c r="F43" s="9" t="s">
        <v>105</v>
      </c>
      <c r="G43" s="20" t="s">
        <v>110</v>
      </c>
      <c r="H43" s="12">
        <v>41228</v>
      </c>
      <c r="I43" s="7" t="e">
        <f>'Display by UIC Report'!#REF!</f>
        <v>#REF!</v>
      </c>
      <c r="J43" s="13">
        <v>42082</v>
      </c>
      <c r="K43" s="9" t="s">
        <v>15</v>
      </c>
      <c r="L43" s="10"/>
      <c r="M43" s="11">
        <f t="shared" si="7"/>
        <v>28.466666666666665</v>
      </c>
      <c r="N43" s="7" t="s">
        <v>111</v>
      </c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>
      <c r="A44" s="36" t="s">
        <v>17</v>
      </c>
      <c r="B44" s="94">
        <f t="shared" ca="1" si="3"/>
        <v>140.36564039351651</v>
      </c>
      <c r="C44" s="36">
        <v>41435</v>
      </c>
      <c r="D44" s="37" t="s">
        <v>68</v>
      </c>
      <c r="E44" s="37" t="s">
        <v>68</v>
      </c>
      <c r="F44" s="37" t="s">
        <v>105</v>
      </c>
      <c r="G44" s="38" t="s">
        <v>106</v>
      </c>
      <c r="H44" s="39">
        <v>41436</v>
      </c>
      <c r="I44" s="36" t="e">
        <f>'Display by UIC Report'!#REF!</f>
        <v>#REF!</v>
      </c>
      <c r="J44" s="40">
        <f>IF($K44="ANN",$H44+364,IF($K44="CTR",$L44,IF($K44="EXT ANN",$L44,IF($K44="COR",$L44,IF($K44="HRC",$L44,IF($K44="Other",$L44,IF($K44="RFC",$L44,IF($K44="COD",$L44,IF($K44="SRO",$L44,"Unknown")))))))))</f>
        <v>41800</v>
      </c>
      <c r="K44" s="37" t="s">
        <v>14</v>
      </c>
      <c r="L44" s="41"/>
      <c r="M44" s="42">
        <f t="shared" si="7"/>
        <v>12.133333333333333</v>
      </c>
      <c r="N44" s="36" t="s">
        <v>344</v>
      </c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>
      <c r="A45" s="36" t="s">
        <v>17</v>
      </c>
      <c r="B45" s="94">
        <f t="shared" ca="1" si="3"/>
        <v>79.365640393516514</v>
      </c>
      <c r="C45" s="36">
        <v>41595</v>
      </c>
      <c r="D45" s="37" t="s">
        <v>68</v>
      </c>
      <c r="E45" s="37" t="s">
        <v>68</v>
      </c>
      <c r="F45" s="37" t="s">
        <v>87</v>
      </c>
      <c r="G45" s="38" t="s">
        <v>88</v>
      </c>
      <c r="H45" s="39">
        <v>41596</v>
      </c>
      <c r="I45" s="36" t="e">
        <f>'Display by UIC Report'!#REF!</f>
        <v>#REF!</v>
      </c>
      <c r="J45" s="40">
        <v>41861</v>
      </c>
      <c r="K45" s="37" t="s">
        <v>13</v>
      </c>
      <c r="L45" s="41"/>
      <c r="M45" s="42">
        <f t="shared" si="7"/>
        <v>8.8333333333333339</v>
      </c>
      <c r="N45" s="36" t="s">
        <v>341</v>
      </c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>
      <c r="A46" s="36" t="s">
        <v>17</v>
      </c>
      <c r="B46" s="46">
        <f t="shared" ca="1" si="3"/>
        <v>79.365640393516514</v>
      </c>
      <c r="C46" s="36">
        <v>41523</v>
      </c>
      <c r="D46" s="37" t="s">
        <v>68</v>
      </c>
      <c r="E46" s="37" t="s">
        <v>68</v>
      </c>
      <c r="F46" s="37" t="s">
        <v>65</v>
      </c>
      <c r="G46" s="38" t="s">
        <v>69</v>
      </c>
      <c r="H46" s="39">
        <v>41524</v>
      </c>
      <c r="I46" s="36" t="e">
        <f>'Display by UIC Report'!#REF!</f>
        <v>#REF!</v>
      </c>
      <c r="J46" s="40">
        <v>41861</v>
      </c>
      <c r="K46" s="37" t="s">
        <v>13</v>
      </c>
      <c r="L46" s="41"/>
      <c r="M46" s="42">
        <f t="shared" si="7"/>
        <v>11.233333333333333</v>
      </c>
      <c r="N46" s="36" t="s">
        <v>341</v>
      </c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>
      <c r="A47" s="36" t="s">
        <v>17</v>
      </c>
      <c r="B47" s="46">
        <f t="shared" ca="1" si="3"/>
        <v>79.365640393516514</v>
      </c>
      <c r="C47" s="36">
        <v>41663</v>
      </c>
      <c r="D47" s="37" t="s">
        <v>68</v>
      </c>
      <c r="E47" s="37" t="s">
        <v>68</v>
      </c>
      <c r="F47" s="37" t="s">
        <v>105</v>
      </c>
      <c r="G47" s="38" t="s">
        <v>107</v>
      </c>
      <c r="H47" s="39">
        <v>41664</v>
      </c>
      <c r="I47" s="36" t="e">
        <f>'Display by UIC Report'!#REF!</f>
        <v>#REF!</v>
      </c>
      <c r="J47" s="40">
        <v>41861</v>
      </c>
      <c r="K47" s="37" t="s">
        <v>13</v>
      </c>
      <c r="L47" s="41"/>
      <c r="M47" s="42">
        <f t="shared" si="7"/>
        <v>6.5666666666666664</v>
      </c>
      <c r="N47" s="36" t="s">
        <v>351</v>
      </c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>
      <c r="A48" s="36" t="s">
        <v>17</v>
      </c>
      <c r="B48" s="46">
        <f t="shared" ca="1" si="3"/>
        <v>79.365640393516514</v>
      </c>
      <c r="C48" s="36">
        <v>41565</v>
      </c>
      <c r="D48" s="37" t="s">
        <v>68</v>
      </c>
      <c r="E48" s="37" t="s">
        <v>68</v>
      </c>
      <c r="F48" s="37" t="s">
        <v>87</v>
      </c>
      <c r="G48" s="38" t="s">
        <v>99</v>
      </c>
      <c r="H48" s="39">
        <v>41566</v>
      </c>
      <c r="I48" s="36" t="e">
        <f>'Display by UIC Report'!#REF!</f>
        <v>#REF!</v>
      </c>
      <c r="J48" s="40">
        <v>41861</v>
      </c>
      <c r="K48" s="37" t="s">
        <v>13</v>
      </c>
      <c r="L48" s="41"/>
      <c r="M48" s="42">
        <f t="shared" si="7"/>
        <v>9.8333333333333339</v>
      </c>
      <c r="N48" s="36" t="s">
        <v>352</v>
      </c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1:33">
      <c r="A49" s="36" t="s">
        <v>17</v>
      </c>
      <c r="B49" s="94">
        <f t="shared" ca="1" si="3"/>
        <v>79.365640393516514</v>
      </c>
      <c r="C49" s="36">
        <v>41595</v>
      </c>
      <c r="D49" s="37" t="s">
        <v>68</v>
      </c>
      <c r="E49" s="37" t="s">
        <v>68</v>
      </c>
      <c r="F49" s="37" t="s">
        <v>87</v>
      </c>
      <c r="G49" s="38" t="s">
        <v>90</v>
      </c>
      <c r="H49" s="39">
        <v>41596</v>
      </c>
      <c r="I49" s="36" t="e">
        <f>'Display by UIC Report'!#REF!</f>
        <v>#REF!</v>
      </c>
      <c r="J49" s="40">
        <v>41861</v>
      </c>
      <c r="K49" s="37" t="s">
        <v>13</v>
      </c>
      <c r="L49" s="41"/>
      <c r="M49" s="42">
        <f t="shared" si="7"/>
        <v>8.8333333333333339</v>
      </c>
      <c r="N49" s="36" t="s">
        <v>352</v>
      </c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33">
      <c r="A50" s="36" t="s">
        <v>17</v>
      </c>
      <c r="B50" s="94">
        <f t="shared" ca="1" si="3"/>
        <v>79.365640393516514</v>
      </c>
      <c r="C50" s="36">
        <v>41518</v>
      </c>
      <c r="D50" s="37" t="s">
        <v>68</v>
      </c>
      <c r="E50" s="37" t="s">
        <v>68</v>
      </c>
      <c r="F50" s="37" t="s">
        <v>81</v>
      </c>
      <c r="G50" s="38" t="s">
        <v>82</v>
      </c>
      <c r="H50" s="39">
        <v>41519</v>
      </c>
      <c r="I50" s="36" t="e">
        <f>'Display by UIC Report'!#REF!</f>
        <v>#REF!</v>
      </c>
      <c r="J50" s="40">
        <v>41861</v>
      </c>
      <c r="K50" s="37" t="s">
        <v>13</v>
      </c>
      <c r="L50" s="41"/>
      <c r="M50" s="42">
        <f t="shared" si="7"/>
        <v>11.4</v>
      </c>
      <c r="N50" s="36" t="s">
        <v>348</v>
      </c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>
      <c r="A51" s="7" t="s">
        <v>17</v>
      </c>
      <c r="B51" s="8">
        <f t="shared" ca="1" si="3"/>
        <v>-129.63435960648349</v>
      </c>
      <c r="C51" s="7">
        <v>41705</v>
      </c>
      <c r="D51" s="9" t="s">
        <v>68</v>
      </c>
      <c r="E51" s="9" t="s">
        <v>68</v>
      </c>
      <c r="F51" s="9" t="s">
        <v>105</v>
      </c>
      <c r="G51" s="20" t="s">
        <v>106</v>
      </c>
      <c r="H51" s="12">
        <v>41706</v>
      </c>
      <c r="I51" s="7" t="e">
        <f>'Display by UIC Report'!#REF!</f>
        <v>#REF!</v>
      </c>
      <c r="J51" s="13">
        <f>IF($K51="ANN",$H51+364,IF($K51="CTR",$L51,IF($K51="EXT ANN",$L51,IF($K51="COR",$L51,IF($K51="HRC",$L51,IF($K51="Other",$L51,IF($K51="RFC",$L51,IF($K51="COD",$L51,IF($K51="SRO",$L51,"Unknown")))))))))</f>
        <v>42070</v>
      </c>
      <c r="K51" s="9" t="s">
        <v>14</v>
      </c>
      <c r="L51" s="10"/>
      <c r="M51" s="11">
        <f t="shared" si="7"/>
        <v>12.133333333333333</v>
      </c>
      <c r="N51" s="7" t="s">
        <v>89</v>
      </c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>
      <c r="A52" s="7" t="s">
        <v>17</v>
      </c>
      <c r="B52" s="8">
        <f t="shared" ca="1" si="3"/>
        <v>-141.63435960648349</v>
      </c>
      <c r="C52" s="7"/>
      <c r="D52" s="9" t="s">
        <v>55</v>
      </c>
      <c r="E52" s="9" t="s">
        <v>68</v>
      </c>
      <c r="F52" s="9" t="s">
        <v>65</v>
      </c>
      <c r="G52" s="20" t="s">
        <v>71</v>
      </c>
      <c r="H52" s="12">
        <v>41718</v>
      </c>
      <c r="I52" s="7" t="e">
        <f>'Display by UIC Report'!#REF!</f>
        <v>#REF!</v>
      </c>
      <c r="J52" s="13">
        <f>IF($K52="ANN",$H52+364,IF($K52="CTR",$L52,IF($K52="EXT ANN",$L52,IF($K52="COR",$L52,IF($K52="HRC",$L52,IF($K52="Other",$L52,IF($K52="RFC",$L52,IF($K52="COD",$L52,IF($K52="SRO",$L52,"Unknown")))))))))</f>
        <v>42082</v>
      </c>
      <c r="K52" s="9" t="s">
        <v>14</v>
      </c>
      <c r="L52" s="10"/>
      <c r="M52" s="11">
        <f t="shared" si="7"/>
        <v>12.133333333333333</v>
      </c>
      <c r="N52" s="7" t="s">
        <v>109</v>
      </c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s="97" customFormat="1">
      <c r="A53" s="95" t="s">
        <v>17</v>
      </c>
      <c r="B53" s="46">
        <f t="shared" ref="B53:B60" ca="1" si="8">NOW()-J53</f>
        <v>-129.63435960648349</v>
      </c>
      <c r="C53" s="95">
        <v>41523</v>
      </c>
      <c r="D53" s="121" t="s">
        <v>55</v>
      </c>
      <c r="E53" s="121" t="s">
        <v>55</v>
      </c>
      <c r="F53" s="121" t="s">
        <v>52</v>
      </c>
      <c r="G53" s="122" t="s">
        <v>56</v>
      </c>
      <c r="H53" s="123">
        <v>41706</v>
      </c>
      <c r="I53" s="95" t="e">
        <f>'Display by UIC Report'!#REF!</f>
        <v>#REF!</v>
      </c>
      <c r="J53" s="124">
        <f>IF($K53="ANN",$H53+364,IF($K53="CTR",$L53,IF($K53="EXT ANN",$L53,IF($K53="COR",$L53,IF($K53="HRC",$L53,IF($K53="Other",$L53,IF($K53="RFC",$L53,IF($K53="COD",$L53,IF($K53="SRO",$L53,"Unknown")))))))))</f>
        <v>42070</v>
      </c>
      <c r="K53" s="121" t="s">
        <v>14</v>
      </c>
      <c r="L53" s="125"/>
      <c r="M53" s="126">
        <f t="shared" si="7"/>
        <v>12.133333333333333</v>
      </c>
      <c r="N53" s="95" t="s">
        <v>46</v>
      </c>
    </row>
    <row r="54" spans="1:33">
      <c r="A54" s="95" t="s">
        <v>17</v>
      </c>
      <c r="B54" s="46">
        <f t="shared" ca="1" si="8"/>
        <v>52.365640393516514</v>
      </c>
      <c r="C54" s="36">
        <v>41888</v>
      </c>
      <c r="D54" s="37" t="s">
        <v>55</v>
      </c>
      <c r="E54" s="37" t="s">
        <v>55</v>
      </c>
      <c r="F54" s="37" t="s">
        <v>81</v>
      </c>
      <c r="G54" s="38" t="s">
        <v>83</v>
      </c>
      <c r="H54" s="39">
        <v>41889</v>
      </c>
      <c r="I54" s="36" t="e">
        <f>'Display by UIC Report'!#REF!</f>
        <v>#REF!</v>
      </c>
      <c r="J54" s="40">
        <v>41888</v>
      </c>
      <c r="K54" s="37" t="s">
        <v>13</v>
      </c>
      <c r="L54" s="41"/>
      <c r="M54" s="42">
        <v>12</v>
      </c>
      <c r="N54" s="36" t="s">
        <v>84</v>
      </c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1:33">
      <c r="A55" s="7" t="s">
        <v>17</v>
      </c>
      <c r="B55" s="8">
        <f t="shared" ca="1" si="8"/>
        <v>-37.634359606483486</v>
      </c>
      <c r="C55" s="7">
        <v>41613</v>
      </c>
      <c r="D55" s="9" t="s">
        <v>55</v>
      </c>
      <c r="E55" s="9" t="s">
        <v>55</v>
      </c>
      <c r="F55" s="9" t="s">
        <v>87</v>
      </c>
      <c r="G55" s="20" t="s">
        <v>91</v>
      </c>
      <c r="H55" s="12">
        <v>41614</v>
      </c>
      <c r="I55" s="7" t="e">
        <f>'Display by UIC Report'!#REF!</f>
        <v>#REF!</v>
      </c>
      <c r="J55" s="13">
        <f>IF($K55="ANN",$H55+364,IF($K55="CTR",$L55,IF($K55="EXT ANN",$L55,IF($K55="COR",$L55,IF($K55="HRC",$L55,IF($K55="Other",$L55,IF($K55="RFC",$L55,IF($K55="COD",$L55,IF($K55="SRO",$L55,"Unknown")))))))))</f>
        <v>41978</v>
      </c>
      <c r="K55" s="9" t="s">
        <v>14</v>
      </c>
      <c r="L55" s="10"/>
      <c r="M55" s="11">
        <f t="shared" ref="M55:M60" si="9">(J55-H55)/30</f>
        <v>12.133333333333333</v>
      </c>
      <c r="N55" s="7" t="s">
        <v>92</v>
      </c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1:33">
      <c r="A56" s="95" t="s">
        <v>17</v>
      </c>
      <c r="B56" s="46">
        <f t="shared" ca="1" si="8"/>
        <v>33.365640393516514</v>
      </c>
      <c r="C56" s="36">
        <v>41701</v>
      </c>
      <c r="D56" s="37" t="s">
        <v>63</v>
      </c>
      <c r="E56" s="37" t="s">
        <v>63</v>
      </c>
      <c r="F56" s="37" t="s">
        <v>81</v>
      </c>
      <c r="G56" s="38" t="s">
        <v>86</v>
      </c>
      <c r="H56" s="39">
        <v>41702</v>
      </c>
      <c r="I56" s="36" t="e">
        <f>'Display by UIC Report'!#REF!</f>
        <v>#REF!</v>
      </c>
      <c r="J56" s="40">
        <v>41907</v>
      </c>
      <c r="K56" s="37" t="s">
        <v>13</v>
      </c>
      <c r="L56" s="41"/>
      <c r="M56" s="42">
        <f t="shared" si="9"/>
        <v>6.833333333333333</v>
      </c>
      <c r="N56" s="36" t="s">
        <v>341</v>
      </c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1:33">
      <c r="A57" s="95" t="s">
        <v>17</v>
      </c>
      <c r="B57" s="46">
        <f t="shared" ca="1" si="8"/>
        <v>33.365640393516514</v>
      </c>
      <c r="C57" s="36">
        <v>41673</v>
      </c>
      <c r="D57" s="37" t="s">
        <v>63</v>
      </c>
      <c r="E57" s="37" t="s">
        <v>63</v>
      </c>
      <c r="F57" s="37" t="s">
        <v>65</v>
      </c>
      <c r="G57" s="38" t="s">
        <v>70</v>
      </c>
      <c r="H57" s="39">
        <v>41674</v>
      </c>
      <c r="I57" s="36"/>
      <c r="J57" s="40">
        <v>41907</v>
      </c>
      <c r="K57" s="37" t="s">
        <v>13</v>
      </c>
      <c r="L57" s="41"/>
      <c r="M57" s="42">
        <f t="shared" si="9"/>
        <v>7.7666666666666666</v>
      </c>
      <c r="N57" s="36" t="s">
        <v>347</v>
      </c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>
      <c r="A58" s="95" t="s">
        <v>17</v>
      </c>
      <c r="B58" s="46">
        <f t="shared" ca="1" si="8"/>
        <v>33.365640393516514</v>
      </c>
      <c r="C58" s="36">
        <v>41701</v>
      </c>
      <c r="D58" s="37" t="s">
        <v>63</v>
      </c>
      <c r="E58" s="37" t="s">
        <v>63</v>
      </c>
      <c r="F58" s="37" t="s">
        <v>52</v>
      </c>
      <c r="G58" s="38" t="s">
        <v>64</v>
      </c>
      <c r="H58" s="39">
        <v>41702</v>
      </c>
      <c r="I58" s="36" t="e">
        <f>'Display by UIC Report'!#REF!</f>
        <v>#REF!</v>
      </c>
      <c r="J58" s="40">
        <v>41907</v>
      </c>
      <c r="K58" s="37" t="s">
        <v>13</v>
      </c>
      <c r="L58" s="41"/>
      <c r="M58" s="42">
        <f t="shared" si="9"/>
        <v>6.833333333333333</v>
      </c>
      <c r="N58" s="36" t="s">
        <v>353</v>
      </c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>
      <c r="A59" s="95" t="s">
        <v>17</v>
      </c>
      <c r="B59" s="46">
        <f t="shared" ca="1" si="8"/>
        <v>33.365640393516514</v>
      </c>
      <c r="C59" s="36"/>
      <c r="D59" s="37" t="s">
        <v>63</v>
      </c>
      <c r="E59" s="37" t="s">
        <v>63</v>
      </c>
      <c r="F59" s="37" t="s">
        <v>75</v>
      </c>
      <c r="G59" s="38" t="s">
        <v>76</v>
      </c>
      <c r="H59" s="39">
        <v>41091</v>
      </c>
      <c r="I59" s="36" t="e">
        <f>'Display by UIC Report'!#REF!</f>
        <v>#REF!</v>
      </c>
      <c r="J59" s="40">
        <v>41907</v>
      </c>
      <c r="K59" s="37" t="s">
        <v>15</v>
      </c>
      <c r="L59" s="41"/>
      <c r="M59" s="42">
        <f t="shared" si="9"/>
        <v>27.2</v>
      </c>
      <c r="N59" s="36" t="s">
        <v>349</v>
      </c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1:33">
      <c r="A60" s="95" t="s">
        <v>17</v>
      </c>
      <c r="B60" s="46">
        <f t="shared" ca="1" si="8"/>
        <v>33.365640393516514</v>
      </c>
      <c r="C60" s="36"/>
      <c r="D60" s="37" t="s">
        <v>63</v>
      </c>
      <c r="E60" s="37" t="s">
        <v>63</v>
      </c>
      <c r="F60" s="120" t="s">
        <v>75</v>
      </c>
      <c r="G60" s="38" t="s">
        <v>77</v>
      </c>
      <c r="H60" s="39">
        <v>41326</v>
      </c>
      <c r="I60" s="36" t="e">
        <f>'Display by UIC Report'!#REF!</f>
        <v>#REF!</v>
      </c>
      <c r="J60" s="40">
        <v>41907</v>
      </c>
      <c r="K60" s="37" t="s">
        <v>15</v>
      </c>
      <c r="L60" s="41"/>
      <c r="M60" s="42">
        <f t="shared" si="9"/>
        <v>19.366666666666667</v>
      </c>
      <c r="N60" s="36" t="s">
        <v>350</v>
      </c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1:33">
      <c r="A61" s="99" t="s">
        <v>17</v>
      </c>
      <c r="B61" s="98">
        <f t="shared" ref="B61:B88" ca="1" si="10">NOW()-J61</f>
        <v>148.36564039351651</v>
      </c>
      <c r="C61" s="99">
        <v>41427</v>
      </c>
      <c r="D61" s="100" t="s">
        <v>43</v>
      </c>
      <c r="E61" s="100" t="s">
        <v>43</v>
      </c>
      <c r="F61" s="100" t="s">
        <v>65</v>
      </c>
      <c r="G61" s="101" t="s">
        <v>72</v>
      </c>
      <c r="H61" s="102">
        <v>41428</v>
      </c>
      <c r="I61" s="99" t="e">
        <f>'Display by UIC Report'!#REF!</f>
        <v>#REF!</v>
      </c>
      <c r="J61" s="103">
        <f>IF($K61="ANN",$H61+364,IF($K61="CTR",$L61,IF($K61="EXT ANN",$L61,IF($K61="COR",$L61,IF($K61="HRC",$L61,IF($K61="Other",$L61,IF($K61="RFC",$L61,IF($K61="COD",$L61,IF($K61="SRO",$L61,"Unknown")))))))))</f>
        <v>41792</v>
      </c>
      <c r="K61" s="100" t="s">
        <v>14</v>
      </c>
      <c r="L61" s="104"/>
      <c r="M61" s="105">
        <f t="shared" ref="M61:M88" si="11">(J61-H61)/30</f>
        <v>12.133333333333333</v>
      </c>
      <c r="N61" s="99" t="s">
        <v>115</v>
      </c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1:33">
      <c r="A62" s="36" t="s">
        <v>17</v>
      </c>
      <c r="B62" s="94">
        <f t="shared" ca="1" si="10"/>
        <v>121.36564039351651</v>
      </c>
      <c r="C62" s="36">
        <v>41622</v>
      </c>
      <c r="D62" s="37" t="s">
        <v>43</v>
      </c>
      <c r="E62" s="37" t="s">
        <v>43</v>
      </c>
      <c r="F62" s="37" t="s">
        <v>44</v>
      </c>
      <c r="G62" s="38" t="s">
        <v>45</v>
      </c>
      <c r="H62" s="39">
        <v>41623</v>
      </c>
      <c r="I62" s="36" t="e">
        <f>'Display by UIC Report'!#REF!</f>
        <v>#REF!</v>
      </c>
      <c r="J62" s="40">
        <v>41819</v>
      </c>
      <c r="K62" s="37" t="s">
        <v>13</v>
      </c>
      <c r="L62" s="41"/>
      <c r="M62" s="42">
        <f t="shared" si="11"/>
        <v>6.5333333333333332</v>
      </c>
      <c r="N62" s="36" t="s">
        <v>345</v>
      </c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>
      <c r="A63" s="36" t="s">
        <v>17</v>
      </c>
      <c r="B63" s="94">
        <f t="shared" ca="1" si="10"/>
        <v>95.365640393516514</v>
      </c>
      <c r="C63" s="36">
        <v>41705</v>
      </c>
      <c r="D63" s="37" t="s">
        <v>43</v>
      </c>
      <c r="E63" s="37" t="s">
        <v>43</v>
      </c>
      <c r="F63" s="37" t="s">
        <v>52</v>
      </c>
      <c r="G63" s="38" t="s">
        <v>57</v>
      </c>
      <c r="H63" s="39">
        <v>41706</v>
      </c>
      <c r="I63" s="36" t="e">
        <f>'Display by UIC Report'!#REF!</f>
        <v>#REF!</v>
      </c>
      <c r="J63" s="40">
        <v>41845</v>
      </c>
      <c r="K63" s="37" t="s">
        <v>13</v>
      </c>
      <c r="L63" s="41"/>
      <c r="M63" s="42">
        <f t="shared" si="11"/>
        <v>4.6333333333333337</v>
      </c>
      <c r="N63" s="36" t="s">
        <v>352</v>
      </c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1:33">
      <c r="A64" s="36" t="s">
        <v>17</v>
      </c>
      <c r="B64" s="94">
        <f t="shared" ca="1" si="10"/>
        <v>95.365640393516514</v>
      </c>
      <c r="C64" s="36">
        <v>41582</v>
      </c>
      <c r="D64" s="37" t="s">
        <v>43</v>
      </c>
      <c r="E64" s="37" t="s">
        <v>43</v>
      </c>
      <c r="F64" s="37" t="s">
        <v>52</v>
      </c>
      <c r="G64" s="38" t="s">
        <v>58</v>
      </c>
      <c r="H64" s="39">
        <v>41583</v>
      </c>
      <c r="I64" s="36" t="e">
        <f>'Display by UIC Report'!#REF!</f>
        <v>#REF!</v>
      </c>
      <c r="J64" s="40">
        <v>41845</v>
      </c>
      <c r="K64" s="37" t="s">
        <v>13</v>
      </c>
      <c r="L64" s="41"/>
      <c r="M64" s="42">
        <f t="shared" si="11"/>
        <v>8.7333333333333325</v>
      </c>
      <c r="N64" s="36" t="s">
        <v>352</v>
      </c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1:33">
      <c r="A65" s="95" t="s">
        <v>17</v>
      </c>
      <c r="B65" s="46">
        <f t="shared" ca="1" si="10"/>
        <v>53.365640393516514</v>
      </c>
      <c r="C65" s="36">
        <v>41522</v>
      </c>
      <c r="D65" s="37" t="s">
        <v>43</v>
      </c>
      <c r="E65" s="37" t="s">
        <v>43</v>
      </c>
      <c r="F65" s="37" t="s">
        <v>52</v>
      </c>
      <c r="G65" s="38" t="s">
        <v>53</v>
      </c>
      <c r="H65" s="39">
        <v>41523</v>
      </c>
      <c r="I65" s="36" t="e">
        <f>'Display by UIC Report'!#REF!</f>
        <v>#REF!</v>
      </c>
      <c r="J65" s="40">
        <f t="shared" ref="J65:J78" si="12">IF($K65="ANN",$H65+364,IF($K65="CTR",$L65,IF($K65="EXT ANN",$L65,IF($K65="COR",$L65,IF($K65="HRC",$L65,IF($K65="Other",$L65,IF($K65="RFC",$L65,IF($K65="COD",$L65,IF($K65="SRO",$L65,"Unknown")))))))))</f>
        <v>41887</v>
      </c>
      <c r="K65" s="37" t="s">
        <v>14</v>
      </c>
      <c r="L65" s="41"/>
      <c r="M65" s="42">
        <f t="shared" si="11"/>
        <v>12.133333333333333</v>
      </c>
      <c r="N65" s="36" t="s">
        <v>346</v>
      </c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pans="1:33">
      <c r="A66" s="95" t="s">
        <v>17</v>
      </c>
      <c r="B66" s="46">
        <f t="shared" ca="1" si="10"/>
        <v>52.365640393516514</v>
      </c>
      <c r="C66" s="36">
        <v>41523</v>
      </c>
      <c r="D66" s="37" t="s">
        <v>43</v>
      </c>
      <c r="E66" s="37" t="s">
        <v>43</v>
      </c>
      <c r="F66" s="37" t="s">
        <v>87</v>
      </c>
      <c r="G66" s="38" t="s">
        <v>94</v>
      </c>
      <c r="H66" s="39">
        <v>41524</v>
      </c>
      <c r="I66" s="36" t="e">
        <f>'Display by UIC Report'!#REF!</f>
        <v>#REF!</v>
      </c>
      <c r="J66" s="40">
        <f t="shared" si="12"/>
        <v>41888</v>
      </c>
      <c r="K66" s="37" t="s">
        <v>14</v>
      </c>
      <c r="L66" s="41"/>
      <c r="M66" s="42">
        <f t="shared" si="11"/>
        <v>12.133333333333333</v>
      </c>
      <c r="N66" s="36" t="s">
        <v>351</v>
      </c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pans="1:33">
      <c r="A67" s="7" t="s">
        <v>17</v>
      </c>
      <c r="B67" s="8">
        <f t="shared" ca="1" si="10"/>
        <v>-16.634359606483486</v>
      </c>
      <c r="C67" s="7">
        <v>41592</v>
      </c>
      <c r="D67" s="9" t="s">
        <v>43</v>
      </c>
      <c r="E67" s="9" t="s">
        <v>43</v>
      </c>
      <c r="F67" s="9" t="s">
        <v>52</v>
      </c>
      <c r="G67" s="20" t="s">
        <v>54</v>
      </c>
      <c r="H67" s="12">
        <v>41593</v>
      </c>
      <c r="I67" s="7" t="e">
        <f>'Display by UIC Report'!#REF!</f>
        <v>#REF!</v>
      </c>
      <c r="J67" s="13">
        <f t="shared" si="12"/>
        <v>41957</v>
      </c>
      <c r="K67" s="9" t="s">
        <v>14</v>
      </c>
      <c r="L67" s="10"/>
      <c r="M67" s="11">
        <f t="shared" si="11"/>
        <v>12.133333333333333</v>
      </c>
      <c r="N67" s="7" t="s">
        <v>46</v>
      </c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>
      <c r="A68" s="7" t="s">
        <v>17</v>
      </c>
      <c r="B68" s="8">
        <f t="shared" ca="1" si="10"/>
        <v>-30.634359606483486</v>
      </c>
      <c r="C68" s="7">
        <v>41606</v>
      </c>
      <c r="D68" s="9" t="s">
        <v>43</v>
      </c>
      <c r="E68" s="9" t="s">
        <v>43</v>
      </c>
      <c r="F68" s="9" t="s">
        <v>44</v>
      </c>
      <c r="G68" s="20" t="s">
        <v>51</v>
      </c>
      <c r="H68" s="12">
        <v>41607</v>
      </c>
      <c r="I68" s="7" t="e">
        <f>'Display by UIC Report'!#REF!</f>
        <v>#REF!</v>
      </c>
      <c r="J68" s="13">
        <f t="shared" si="12"/>
        <v>41971</v>
      </c>
      <c r="K68" s="9" t="s">
        <v>14</v>
      </c>
      <c r="L68" s="10"/>
      <c r="M68" s="11">
        <f t="shared" si="11"/>
        <v>12.133333333333333</v>
      </c>
      <c r="N68" s="7" t="s">
        <v>46</v>
      </c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1:33">
      <c r="A69" s="7" t="s">
        <v>17</v>
      </c>
      <c r="B69" s="8">
        <f t="shared" ca="1" si="10"/>
        <v>-62.634359606483486</v>
      </c>
      <c r="C69" s="7">
        <v>41638</v>
      </c>
      <c r="D69" s="9" t="s">
        <v>43</v>
      </c>
      <c r="E69" s="9" t="s">
        <v>43</v>
      </c>
      <c r="F69" s="9" t="s">
        <v>47</v>
      </c>
      <c r="G69" s="20" t="s">
        <v>48</v>
      </c>
      <c r="H69" s="12">
        <v>41639</v>
      </c>
      <c r="I69" s="7" t="e">
        <f>'Display by UIC Report'!#REF!</f>
        <v>#REF!</v>
      </c>
      <c r="J69" s="13">
        <f t="shared" si="12"/>
        <v>42003</v>
      </c>
      <c r="K69" s="9" t="s">
        <v>14</v>
      </c>
      <c r="L69" s="10"/>
      <c r="M69" s="11">
        <f t="shared" si="11"/>
        <v>12.133333333333333</v>
      </c>
      <c r="N69" s="7" t="s">
        <v>49</v>
      </c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  <row r="70" spans="1:33">
      <c r="A70" s="7" t="s">
        <v>17</v>
      </c>
      <c r="B70" s="8">
        <f t="shared" ca="1" si="10"/>
        <v>-128.63435960648349</v>
      </c>
      <c r="C70" s="7">
        <v>41701</v>
      </c>
      <c r="D70" s="9" t="s">
        <v>43</v>
      </c>
      <c r="E70" s="9" t="s">
        <v>43</v>
      </c>
      <c r="F70" s="9" t="s">
        <v>44</v>
      </c>
      <c r="G70" s="20" t="s">
        <v>50</v>
      </c>
      <c r="H70" s="12">
        <v>41705</v>
      </c>
      <c r="I70" s="7" t="e">
        <f>'Display by UIC Report'!#REF!</f>
        <v>#REF!</v>
      </c>
      <c r="J70" s="13">
        <f t="shared" si="12"/>
        <v>42069</v>
      </c>
      <c r="K70" s="9" t="s">
        <v>14</v>
      </c>
      <c r="L70" s="10"/>
      <c r="M70" s="11">
        <f t="shared" si="11"/>
        <v>12.133333333333333</v>
      </c>
      <c r="N70" s="7" t="s">
        <v>46</v>
      </c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1:33">
      <c r="A71" s="7" t="s">
        <v>17</v>
      </c>
      <c r="B71" s="8">
        <f t="shared" ca="1" si="10"/>
        <v>-129.63435960648349</v>
      </c>
      <c r="C71" s="7">
        <v>41705</v>
      </c>
      <c r="D71" s="9" t="s">
        <v>43</v>
      </c>
      <c r="E71" s="9" t="s">
        <v>43</v>
      </c>
      <c r="F71" s="9" t="s">
        <v>112</v>
      </c>
      <c r="G71" s="20" t="s">
        <v>113</v>
      </c>
      <c r="H71" s="12">
        <v>41706</v>
      </c>
      <c r="I71" s="7" t="e">
        <f>'Display by UIC Report'!#REF!</f>
        <v>#REF!</v>
      </c>
      <c r="J71" s="13">
        <f t="shared" si="12"/>
        <v>42070</v>
      </c>
      <c r="K71" s="9" t="s">
        <v>14</v>
      </c>
      <c r="L71" s="10"/>
      <c r="M71" s="11">
        <f t="shared" si="11"/>
        <v>12.133333333333333</v>
      </c>
      <c r="N71" s="7" t="s">
        <v>114</v>
      </c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>
      <c r="A72" s="7" t="s">
        <v>17</v>
      </c>
      <c r="B72" s="8">
        <f t="shared" ca="1" si="10"/>
        <v>-129.63435960648349</v>
      </c>
      <c r="C72" s="7">
        <v>41705</v>
      </c>
      <c r="D72" s="9" t="s">
        <v>43</v>
      </c>
      <c r="E72" s="9" t="s">
        <v>43</v>
      </c>
      <c r="F72" s="9" t="s">
        <v>52</v>
      </c>
      <c r="G72" s="20" t="s">
        <v>62</v>
      </c>
      <c r="H72" s="12">
        <v>41706</v>
      </c>
      <c r="I72" s="7" t="e">
        <f>'Display by UIC Report'!#REF!</f>
        <v>#REF!</v>
      </c>
      <c r="J72" s="13">
        <f t="shared" si="12"/>
        <v>42070</v>
      </c>
      <c r="K72" s="9" t="s">
        <v>14</v>
      </c>
      <c r="L72" s="10"/>
      <c r="M72" s="11">
        <f t="shared" si="11"/>
        <v>12.133333333333333</v>
      </c>
      <c r="N72" s="7" t="s">
        <v>61</v>
      </c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</row>
    <row r="73" spans="1:33">
      <c r="A73" s="7" t="s">
        <v>17</v>
      </c>
      <c r="B73" s="8">
        <f t="shared" ca="1" si="10"/>
        <v>-129.63435960648349</v>
      </c>
      <c r="C73" s="7">
        <v>41705</v>
      </c>
      <c r="D73" s="9" t="s">
        <v>43</v>
      </c>
      <c r="E73" s="9" t="s">
        <v>43</v>
      </c>
      <c r="F73" s="9" t="s">
        <v>78</v>
      </c>
      <c r="G73" s="20" t="s">
        <v>79</v>
      </c>
      <c r="H73" s="12">
        <v>41706</v>
      </c>
      <c r="I73" s="7" t="e">
        <f>'Display by UIC Report'!#REF!</f>
        <v>#REF!</v>
      </c>
      <c r="J73" s="13">
        <f t="shared" si="12"/>
        <v>42070</v>
      </c>
      <c r="K73" s="9" t="s">
        <v>14</v>
      </c>
      <c r="L73" s="10"/>
      <c r="M73" s="11">
        <f t="shared" si="11"/>
        <v>12.133333333333333</v>
      </c>
      <c r="N73" s="7" t="s">
        <v>73</v>
      </c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>
      <c r="A74" s="7" t="s">
        <v>17</v>
      </c>
      <c r="B74" s="8">
        <f t="shared" ca="1" si="10"/>
        <v>-129.63435960648349</v>
      </c>
      <c r="C74" s="7">
        <v>41705</v>
      </c>
      <c r="D74" s="9" t="s">
        <v>43</v>
      </c>
      <c r="E74" s="9" t="s">
        <v>43</v>
      </c>
      <c r="F74" s="9" t="s">
        <v>78</v>
      </c>
      <c r="G74" s="20" t="s">
        <v>80</v>
      </c>
      <c r="H74" s="12">
        <v>41706</v>
      </c>
      <c r="I74" s="7" t="e">
        <f>'Display by UIC Report'!#REF!</f>
        <v>#REF!</v>
      </c>
      <c r="J74" s="13">
        <f t="shared" si="12"/>
        <v>42070</v>
      </c>
      <c r="K74" s="9" t="s">
        <v>14</v>
      </c>
      <c r="L74" s="10"/>
      <c r="M74" s="11">
        <f t="shared" si="11"/>
        <v>12.133333333333333</v>
      </c>
      <c r="N74" s="7" t="s">
        <v>73</v>
      </c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</row>
    <row r="75" spans="1:33">
      <c r="A75" s="7"/>
      <c r="B75" s="8">
        <f t="shared" ca="1" si="10"/>
        <v>41940.365640393517</v>
      </c>
      <c r="C75" s="7" t="e">
        <f t="shared" ref="C75:C88" si="13">DATE(LEFT(I75,4),MID(I75,5,2),RIGHT(I75,2))</f>
        <v>#VALUE!</v>
      </c>
      <c r="D75" s="9" t="e">
        <f>VLOOKUP(G75,'Display by UIC Report'!B:H,7,FALSE)</f>
        <v>#N/A</v>
      </c>
      <c r="E75" s="9" t="s">
        <v>370</v>
      </c>
      <c r="F75" s="9" t="s">
        <v>105</v>
      </c>
      <c r="G75" s="20" t="s">
        <v>373</v>
      </c>
      <c r="H75" s="12">
        <v>41556</v>
      </c>
      <c r="I75" s="7">
        <f>'Display by UIC Report'!C209</f>
        <v>0</v>
      </c>
      <c r="J75" s="13">
        <f t="shared" si="12"/>
        <v>0</v>
      </c>
      <c r="K75" s="9" t="s">
        <v>15</v>
      </c>
      <c r="L75" s="10"/>
      <c r="M75" s="11">
        <f t="shared" si="11"/>
        <v>-1385.2</v>
      </c>
      <c r="N75" s="7" t="s">
        <v>399</v>
      </c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</row>
    <row r="76" spans="1:33">
      <c r="A76" s="7"/>
      <c r="B76" s="8">
        <f t="shared" ca="1" si="10"/>
        <v>41940.365640393517</v>
      </c>
      <c r="C76" s="7" t="e">
        <f t="shared" si="13"/>
        <v>#VALUE!</v>
      </c>
      <c r="D76" s="9" t="e">
        <f>VLOOKUP(G76,'Display by UIC Report'!B:H,7,FALSE)</f>
        <v>#N/A</v>
      </c>
      <c r="E76" s="9" t="s">
        <v>370</v>
      </c>
      <c r="F76" s="9" t="s">
        <v>105</v>
      </c>
      <c r="G76" s="20" t="s">
        <v>374</v>
      </c>
      <c r="H76" s="12">
        <v>41600</v>
      </c>
      <c r="I76" s="7">
        <f>'Display by UIC Report'!C210</f>
        <v>0</v>
      </c>
      <c r="J76" s="13">
        <f t="shared" si="12"/>
        <v>0</v>
      </c>
      <c r="K76" s="9" t="s">
        <v>15</v>
      </c>
      <c r="L76" s="10"/>
      <c r="M76" s="11">
        <f t="shared" si="11"/>
        <v>-1386.6666666666667</v>
      </c>
      <c r="N76" s="7" t="s">
        <v>399</v>
      </c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</row>
    <row r="77" spans="1:33">
      <c r="A77" s="36"/>
      <c r="B77" s="108">
        <f t="shared" ca="1" si="10"/>
        <v>145.36564039351651</v>
      </c>
      <c r="C77" s="36" t="e">
        <f t="shared" si="13"/>
        <v>#VALUE!</v>
      </c>
      <c r="D77" s="37" t="e">
        <f>VLOOKUP(G77,'Display by UIC Report'!B:H,7,FALSE)</f>
        <v>#N/A</v>
      </c>
      <c r="E77" s="37" t="s">
        <v>370</v>
      </c>
      <c r="F77" s="37" t="s">
        <v>81</v>
      </c>
      <c r="G77" s="38" t="s">
        <v>354</v>
      </c>
      <c r="H77" s="39">
        <v>41431</v>
      </c>
      <c r="I77" s="36">
        <f>'Display by UIC Report'!C196</f>
        <v>0</v>
      </c>
      <c r="J77" s="40">
        <f t="shared" si="12"/>
        <v>41795</v>
      </c>
      <c r="K77" s="37" t="s">
        <v>14</v>
      </c>
      <c r="L77" s="41"/>
      <c r="M77" s="42">
        <f t="shared" si="11"/>
        <v>12.133333333333333</v>
      </c>
      <c r="N77" s="36" t="s">
        <v>355</v>
      </c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</row>
    <row r="78" spans="1:33">
      <c r="A78" s="36"/>
      <c r="B78" s="108">
        <f t="shared" ca="1" si="10"/>
        <v>145.36564039351651</v>
      </c>
      <c r="C78" s="36" t="e">
        <f t="shared" si="13"/>
        <v>#VALUE!</v>
      </c>
      <c r="D78" s="37" t="e">
        <f>VLOOKUP(G78,'Display by UIC Report'!B:H,7,FALSE)</f>
        <v>#N/A</v>
      </c>
      <c r="E78" s="37" t="s">
        <v>370</v>
      </c>
      <c r="F78" s="37" t="s">
        <v>65</v>
      </c>
      <c r="G78" s="38" t="s">
        <v>356</v>
      </c>
      <c r="H78" s="39">
        <v>41431</v>
      </c>
      <c r="I78" s="36">
        <f>'Display by UIC Report'!C197</f>
        <v>0</v>
      </c>
      <c r="J78" s="40">
        <f t="shared" si="12"/>
        <v>41795</v>
      </c>
      <c r="K78" s="37" t="s">
        <v>14</v>
      </c>
      <c r="L78" s="41"/>
      <c r="M78" s="42">
        <f t="shared" si="11"/>
        <v>12.133333333333333</v>
      </c>
      <c r="N78" s="36" t="s">
        <v>355</v>
      </c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</row>
    <row r="79" spans="1:33">
      <c r="A79" s="36"/>
      <c r="B79" s="108">
        <f t="shared" ca="1" si="10"/>
        <v>57.365640393516514</v>
      </c>
      <c r="C79" s="36" t="e">
        <f t="shared" si="13"/>
        <v>#VALUE!</v>
      </c>
      <c r="D79" s="37" t="e">
        <f>VLOOKUP(G79,'Display by UIC Report'!B:H,7,FALSE)</f>
        <v>#N/A</v>
      </c>
      <c r="E79" s="37" t="s">
        <v>370</v>
      </c>
      <c r="F79" s="37" t="s">
        <v>52</v>
      </c>
      <c r="G79" s="38" t="s">
        <v>372</v>
      </c>
      <c r="H79" s="39">
        <v>41706</v>
      </c>
      <c r="I79" s="36">
        <f>'Display by UIC Report'!C208</f>
        <v>0</v>
      </c>
      <c r="J79" s="119">
        <v>41883</v>
      </c>
      <c r="K79" s="37" t="s">
        <v>13</v>
      </c>
      <c r="L79" s="41"/>
      <c r="M79" s="42">
        <f t="shared" si="11"/>
        <v>5.9</v>
      </c>
      <c r="N79" s="118" t="s">
        <v>404</v>
      </c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</row>
    <row r="80" spans="1:33">
      <c r="A80" s="7"/>
      <c r="B80" s="8">
        <f t="shared" ca="1" si="10"/>
        <v>-51.634359606483486</v>
      </c>
      <c r="C80" s="7" t="e">
        <f t="shared" si="13"/>
        <v>#VALUE!</v>
      </c>
      <c r="D80" s="9" t="e">
        <f>VLOOKUP(G80,'Display by UIC Report'!B:H,7,FALSE)</f>
        <v>#N/A</v>
      </c>
      <c r="E80" s="9" t="s">
        <v>370</v>
      </c>
      <c r="F80" s="9" t="s">
        <v>87</v>
      </c>
      <c r="G80" s="20" t="s">
        <v>375</v>
      </c>
      <c r="H80" s="12">
        <v>41628</v>
      </c>
      <c r="I80" s="7">
        <f>'Display by UIC Report'!C211</f>
        <v>0</v>
      </c>
      <c r="J80" s="13">
        <f>IF($K80="ANN",$H80+364,IF($K80="CTR",$L80,IF($K80="EXT ANN",$L80,IF($K80="COR",$L80,IF($K80="HRC",$L80,IF($K80="Other",$L80,IF($K80="RFC",$L80,IF($K80="COD",$L80,IF($K80="SRO",$L80,"Unknown")))))))))</f>
        <v>41992</v>
      </c>
      <c r="K80" s="9" t="s">
        <v>14</v>
      </c>
      <c r="L80" s="10"/>
      <c r="M80" s="11">
        <f t="shared" si="11"/>
        <v>12.133333333333333</v>
      </c>
      <c r="N80" s="115" t="s">
        <v>412</v>
      </c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</row>
    <row r="81" spans="1:33">
      <c r="A81" s="7"/>
      <c r="B81" s="8">
        <f t="shared" ca="1" si="10"/>
        <v>-73.634359606483486</v>
      </c>
      <c r="C81" s="7" t="e">
        <f t="shared" si="13"/>
        <v>#VALUE!</v>
      </c>
      <c r="D81" s="9" t="e">
        <f>VLOOKUP(G81,'Display by UIC Report'!B:H,7,FALSE)</f>
        <v>#N/A</v>
      </c>
      <c r="E81" s="9" t="s">
        <v>370</v>
      </c>
      <c r="F81" s="9" t="s">
        <v>87</v>
      </c>
      <c r="G81" s="20" t="s">
        <v>376</v>
      </c>
      <c r="H81" s="12">
        <v>41650</v>
      </c>
      <c r="I81" s="7">
        <f>'Display by UIC Report'!C212</f>
        <v>0</v>
      </c>
      <c r="J81" s="13">
        <f>IF($K81="ANN",$H81+364,IF($K81="CTR",$L81,IF($K81="EXT ANN",$L81,IF($K81="COR",$L81,IF($K81="HRC",$L81,IF($K81="Other",$L81,IF($K81="RFC",$L81,IF($K81="COD",$L81,IF($K81="SRO",$L81,"Unknown")))))))))</f>
        <v>42014</v>
      </c>
      <c r="K81" s="9" t="s">
        <v>14</v>
      </c>
      <c r="L81" s="10"/>
      <c r="M81" s="11">
        <f t="shared" si="11"/>
        <v>12.133333333333333</v>
      </c>
      <c r="N81" s="115" t="s">
        <v>411</v>
      </c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>
      <c r="A82" s="7"/>
      <c r="B82" s="8">
        <f t="shared" ca="1" si="10"/>
        <v>-130.63435960648349</v>
      </c>
      <c r="C82" s="7" t="e">
        <f t="shared" si="13"/>
        <v>#VALUE!</v>
      </c>
      <c r="D82" s="9" t="e">
        <f>VLOOKUP(G82,'Display by UIC Report'!B:H,7,FALSE)</f>
        <v>#N/A</v>
      </c>
      <c r="E82" s="9" t="s">
        <v>370</v>
      </c>
      <c r="F82" s="9" t="s">
        <v>87</v>
      </c>
      <c r="G82" s="20" t="s">
        <v>371</v>
      </c>
      <c r="H82" s="12">
        <v>41707</v>
      </c>
      <c r="I82" s="7">
        <f>'Display by UIC Report'!C207</f>
        <v>0</v>
      </c>
      <c r="J82" s="114">
        <v>42071</v>
      </c>
      <c r="K82" s="9" t="s">
        <v>14</v>
      </c>
      <c r="L82" s="10"/>
      <c r="M82" s="11">
        <f t="shared" si="11"/>
        <v>12.133333333333333</v>
      </c>
      <c r="N82" s="113" t="s">
        <v>400</v>
      </c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pans="1:33">
      <c r="A83" s="7"/>
      <c r="B83" s="8">
        <f t="shared" ca="1" si="10"/>
        <v>-212.63435960648349</v>
      </c>
      <c r="C83" s="7" t="e">
        <f t="shared" si="13"/>
        <v>#VALUE!</v>
      </c>
      <c r="D83" s="9" t="e">
        <f>VLOOKUP(G83,'Display by UIC Report'!B:H,7,FALSE)</f>
        <v>#N/A</v>
      </c>
      <c r="E83" s="9" t="s">
        <v>370</v>
      </c>
      <c r="F83" s="9" t="s">
        <v>105</v>
      </c>
      <c r="G83" s="20" t="s">
        <v>377</v>
      </c>
      <c r="H83" s="12">
        <v>41670</v>
      </c>
      <c r="I83" s="7">
        <f>'Display by UIC Report'!C214</f>
        <v>0</v>
      </c>
      <c r="J83" s="13">
        <v>42153</v>
      </c>
      <c r="K83" s="9" t="s">
        <v>15</v>
      </c>
      <c r="L83" s="10"/>
      <c r="M83" s="11">
        <f t="shared" si="11"/>
        <v>16.100000000000001</v>
      </c>
      <c r="N83" s="115" t="s">
        <v>411</v>
      </c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pans="1:33">
      <c r="A84" s="7"/>
      <c r="B84" s="8" t="e">
        <f t="shared" ca="1" si="10"/>
        <v>#VALUE!</v>
      </c>
      <c r="C84" s="7" t="e">
        <f t="shared" si="13"/>
        <v>#VALUE!</v>
      </c>
      <c r="D84" s="9" t="e">
        <f>VLOOKUP(G84,'Display by UIC Report'!B:H,7,FALSE)</f>
        <v>#N/A</v>
      </c>
      <c r="E84" s="9" t="s">
        <v>370</v>
      </c>
      <c r="F84" s="9" t="s">
        <v>87</v>
      </c>
      <c r="G84" s="20" t="s">
        <v>371</v>
      </c>
      <c r="H84" s="12" t="e">
        <f>DATE(LEFT(I84,4),MID(I84,5,2),RIGHT(I84,2))+1</f>
        <v>#VALUE!</v>
      </c>
      <c r="I84" s="7">
        <f>'Display by UIC Report'!C213</f>
        <v>0</v>
      </c>
      <c r="J84" s="13" t="e">
        <f>IF($K84="ANN",$H84+364,IF($K84="CTR",$L84,IF($K84="EXT ANN",$L84,IF($K84="COR",$L84,IF($K84="HRC",$L84,IF($K84="Other",$L84,IF($K84="RFC",$L84,IF($K84="COD",$L84,IF($K84="SRO",$L84,"Unknown")))))))))</f>
        <v>#VALUE!</v>
      </c>
      <c r="K84" s="9" t="s">
        <v>14</v>
      </c>
      <c r="L84" s="10"/>
      <c r="M84" s="11" t="e">
        <f t="shared" si="11"/>
        <v>#VALUE!</v>
      </c>
      <c r="N84" s="115" t="s">
        <v>407</v>
      </c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1:33">
      <c r="A85" s="7"/>
      <c r="B85" s="8">
        <f t="shared" ca="1" si="10"/>
        <v>41940.365640393517</v>
      </c>
      <c r="C85" s="7" t="e">
        <f t="shared" si="13"/>
        <v>#VALUE!</v>
      </c>
      <c r="D85" s="9" t="e">
        <f>VLOOKUP(G85,'Display by UIC Report'!B:H,7,FALSE)</f>
        <v>#N/A</v>
      </c>
      <c r="E85" s="9" t="s">
        <v>366</v>
      </c>
      <c r="F85" s="9" t="s">
        <v>105</v>
      </c>
      <c r="G85" s="20" t="s">
        <v>367</v>
      </c>
      <c r="H85" s="12">
        <v>41554</v>
      </c>
      <c r="I85" s="7">
        <f>'Display by UIC Report'!C205</f>
        <v>0</v>
      </c>
      <c r="J85" s="13">
        <f>IF($K85="ANN",$H85+364,IF($K85="CTR",$L85,IF($K85="EXT ANN",$L85,IF($K85="COR",$L85,IF($K85="HRC",$L85,IF($K85="Other",$L85,IF($K85="RFC",$L85,IF($K85="COD",$L85,IF($K85="SRO",$L85,"Unknown")))))))))</f>
        <v>0</v>
      </c>
      <c r="K85" s="110" t="s">
        <v>4</v>
      </c>
      <c r="L85" s="111"/>
      <c r="M85" s="112">
        <f t="shared" si="11"/>
        <v>-1385.1333333333334</v>
      </c>
      <c r="N85" s="109" t="s">
        <v>369</v>
      </c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  <row r="86" spans="1:33">
      <c r="A86" s="7"/>
      <c r="B86" s="8">
        <f t="shared" ca="1" si="10"/>
        <v>41940.365640393517</v>
      </c>
      <c r="C86" s="7" t="e">
        <f t="shared" si="13"/>
        <v>#VALUE!</v>
      </c>
      <c r="D86" s="9" t="e">
        <f>VLOOKUP(#REF!,'Display by UIC Report'!B:H,7,FALSE)</f>
        <v>#REF!</v>
      </c>
      <c r="E86" s="9" t="s">
        <v>366</v>
      </c>
      <c r="F86" s="9" t="s">
        <v>105</v>
      </c>
      <c r="G86" s="9" t="s">
        <v>368</v>
      </c>
      <c r="H86" s="12">
        <v>41766</v>
      </c>
      <c r="I86" s="7">
        <f>'Display by UIC Report'!C206</f>
        <v>0</v>
      </c>
      <c r="J86" s="13">
        <f>IF($K86="ANN",$H86+364,IF($K86="CTR",$L86,IF($K86="EXT ANN",$L86,IF($K86="COR",$L86,IF($K86="HRC",$L86,IF($K86="Other",$L86,IF($K86="RFC",$L86,IF($K86="COD",$L86,IF($K86="SRO",$L86,"Unknown")))))))))</f>
        <v>0</v>
      </c>
      <c r="K86" s="9" t="s">
        <v>15</v>
      </c>
      <c r="L86" s="10"/>
      <c r="M86" s="11">
        <f t="shared" si="11"/>
        <v>-1392.2</v>
      </c>
      <c r="N86" s="7" t="s">
        <v>369</v>
      </c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</row>
    <row r="87" spans="1:33">
      <c r="A87" s="36"/>
      <c r="B87" s="108">
        <f t="shared" ca="1" si="10"/>
        <v>57.365640393516514</v>
      </c>
      <c r="C87" s="36" t="e">
        <f t="shared" si="13"/>
        <v>#VALUE!</v>
      </c>
      <c r="D87" s="37" t="e">
        <f>VLOOKUP(G87,'Display by UIC Report'!B:H,7,FALSE)</f>
        <v>#N/A</v>
      </c>
      <c r="E87" s="37" t="s">
        <v>366</v>
      </c>
      <c r="F87" s="37" t="s">
        <v>52</v>
      </c>
      <c r="G87" s="38" t="s">
        <v>269</v>
      </c>
      <c r="H87" s="39">
        <v>41707</v>
      </c>
      <c r="I87" s="36">
        <f>'Display by UIC Report'!C204</f>
        <v>0</v>
      </c>
      <c r="J87" s="119">
        <v>41883</v>
      </c>
      <c r="K87" s="37" t="s">
        <v>13</v>
      </c>
      <c r="L87" s="41"/>
      <c r="M87" s="42">
        <f t="shared" si="11"/>
        <v>5.8666666666666663</v>
      </c>
      <c r="N87" s="118" t="s">
        <v>413</v>
      </c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</row>
    <row r="88" spans="1:33">
      <c r="A88" s="7"/>
      <c r="B88" s="8" t="e">
        <f t="shared" ca="1" si="10"/>
        <v>#VALUE!</v>
      </c>
      <c r="C88" s="7" t="e">
        <f t="shared" si="13"/>
        <v>#VALUE!</v>
      </c>
      <c r="D88" s="9" t="e">
        <f>VLOOKUP(G88,'Display by UIC Report'!B:H,7,FALSE)</f>
        <v>#N/A</v>
      </c>
      <c r="E88" s="9"/>
      <c r="F88" s="9" t="e">
        <f>VLOOKUP(G88,'Display by UIC Report'!B:J,9,FALSE)</f>
        <v>#N/A</v>
      </c>
      <c r="G88" s="20">
        <f>'Display by UIC Report'!B227</f>
        <v>0</v>
      </c>
      <c r="H88" s="12" t="e">
        <f>DATE(LEFT(I88,4),MID(I88,5,2),RIGHT(I88,2))+1</f>
        <v>#VALUE!</v>
      </c>
      <c r="I88" s="7">
        <f>'Display by UIC Report'!C227</f>
        <v>0</v>
      </c>
      <c r="J88" s="13" t="e">
        <f>IF($K88="ANN",$H88+364,IF($K88="CTR",$L88,IF($K88="EXT ANN",$L88,IF($K88="COR",$L88,IF($K88="HRC",$L88,IF($K88="Other",$L88,IF($K88="RFC",$L88,IF($K88="COD",$L88,IF($K88="SRO",$L88,"Unknown")))))))))</f>
        <v>#VALUE!</v>
      </c>
      <c r="K88" s="9" t="s">
        <v>14</v>
      </c>
      <c r="L88" s="10"/>
      <c r="M88" s="11" t="e">
        <f t="shared" si="11"/>
        <v>#VALUE!</v>
      </c>
      <c r="N88" s="7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</row>
    <row r="89" spans="1:33">
      <c r="A89" s="36"/>
      <c r="B89" s="43"/>
      <c r="C89" s="36"/>
      <c r="D89" s="37"/>
      <c r="E89" s="37"/>
      <c r="F89" s="37"/>
      <c r="G89" s="38"/>
      <c r="H89" s="39"/>
      <c r="I89" s="36"/>
      <c r="J89" s="40"/>
      <c r="K89" s="37"/>
      <c r="L89" s="41"/>
      <c r="M89" s="42"/>
      <c r="N89" s="36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</row>
    <row r="90" spans="1:33">
      <c r="A90" s="36"/>
      <c r="B90" s="43"/>
      <c r="C90" s="36"/>
      <c r="D90" s="37"/>
      <c r="E90" s="37"/>
      <c r="F90" s="37"/>
      <c r="G90" s="38"/>
      <c r="H90" s="39"/>
      <c r="I90" s="36"/>
      <c r="J90" s="40"/>
      <c r="K90" s="37"/>
      <c r="L90" s="41"/>
      <c r="M90" s="42"/>
      <c r="N90" s="36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</row>
    <row r="91" spans="1:33">
      <c r="A91" s="36"/>
      <c r="B91" s="43"/>
      <c r="C91" s="36"/>
      <c r="D91" s="37"/>
      <c r="E91" s="37"/>
      <c r="F91" s="37"/>
      <c r="G91" s="38"/>
      <c r="H91" s="39"/>
      <c r="I91" s="36"/>
      <c r="J91" s="40"/>
      <c r="K91" s="37"/>
      <c r="L91" s="41"/>
      <c r="M91" s="42"/>
      <c r="N91" s="36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</row>
    <row r="92" spans="1:33">
      <c r="A92" s="36"/>
      <c r="B92" s="43"/>
      <c r="C92" s="36"/>
      <c r="D92" s="37"/>
      <c r="E92" s="37"/>
      <c r="F92" s="37"/>
      <c r="G92" s="38"/>
      <c r="H92" s="39"/>
      <c r="I92" s="36"/>
      <c r="J92" s="40"/>
      <c r="K92" s="37"/>
      <c r="L92" s="41"/>
      <c r="M92" s="42"/>
      <c r="N92" s="36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</row>
    <row r="93" spans="1:33">
      <c r="A93" s="36"/>
      <c r="B93" s="43"/>
      <c r="C93" s="36"/>
      <c r="D93" s="37"/>
      <c r="E93" s="37"/>
      <c r="F93" s="37"/>
      <c r="G93" s="38"/>
      <c r="H93" s="39"/>
      <c r="I93" s="36"/>
      <c r="J93" s="40"/>
      <c r="K93" s="37"/>
      <c r="L93" s="41"/>
      <c r="M93" s="42"/>
      <c r="N93" s="36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</row>
    <row r="94" spans="1:33">
      <c r="A94" s="36"/>
      <c r="B94" s="43"/>
      <c r="C94" s="36"/>
      <c r="D94" s="37"/>
      <c r="E94" s="37"/>
      <c r="F94" s="37"/>
      <c r="G94" s="38"/>
      <c r="H94" s="39"/>
      <c r="I94" s="36"/>
      <c r="J94" s="40"/>
      <c r="K94" s="37"/>
      <c r="L94" s="41"/>
      <c r="M94" s="42"/>
      <c r="N94" s="36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</row>
    <row r="95" spans="1:33">
      <c r="A95" s="7"/>
      <c r="B95" s="8"/>
      <c r="C95" s="7"/>
      <c r="D95" s="9"/>
      <c r="E95" s="9"/>
      <c r="F95" s="9"/>
      <c r="G95" s="20"/>
      <c r="H95" s="12"/>
      <c r="I95" s="7"/>
      <c r="J95" s="13"/>
      <c r="K95" s="9"/>
      <c r="L95" s="10"/>
      <c r="M95" s="11"/>
      <c r="N95" s="7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</row>
    <row r="96" spans="1:33">
      <c r="A96" s="7"/>
      <c r="B96" s="8"/>
      <c r="C96" s="7"/>
      <c r="D96" s="9"/>
      <c r="E96" s="9"/>
      <c r="F96" s="9"/>
      <c r="G96" s="20"/>
      <c r="H96" s="12"/>
      <c r="I96" s="7"/>
      <c r="J96" s="13"/>
      <c r="K96" s="9"/>
      <c r="L96" s="10"/>
      <c r="M96" s="11"/>
      <c r="N96" s="7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</row>
    <row r="97" spans="1:33">
      <c r="A97" s="7"/>
      <c r="B97" s="8"/>
      <c r="C97" s="7"/>
      <c r="D97" s="9"/>
      <c r="E97" s="9"/>
      <c r="F97" s="9"/>
      <c r="G97" s="20"/>
      <c r="H97" s="12"/>
      <c r="I97" s="7"/>
      <c r="J97" s="13"/>
      <c r="K97" s="9"/>
      <c r="L97" s="10"/>
      <c r="M97" s="11"/>
      <c r="N97" s="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</row>
    <row r="98" spans="1:33">
      <c r="A98" s="7"/>
      <c r="B98" s="8"/>
      <c r="C98" s="7"/>
      <c r="D98" s="9"/>
      <c r="E98" s="9"/>
      <c r="F98" s="9"/>
      <c r="G98" s="20"/>
      <c r="H98" s="12"/>
      <c r="I98" s="7"/>
      <c r="J98" s="13"/>
      <c r="K98" s="9"/>
      <c r="L98" s="10"/>
      <c r="M98" s="11"/>
      <c r="N98" s="7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</row>
    <row r="99" spans="1:33">
      <c r="A99" s="7"/>
      <c r="B99" s="8"/>
      <c r="C99" s="7"/>
      <c r="D99" s="9"/>
      <c r="E99" s="9"/>
      <c r="F99" s="9"/>
      <c r="G99" s="20"/>
      <c r="H99" s="12"/>
      <c r="I99" s="7"/>
      <c r="J99" s="13"/>
      <c r="K99" s="9"/>
      <c r="L99" s="10"/>
      <c r="M99" s="11"/>
      <c r="N99" s="7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</row>
    <row r="100" spans="1:33">
      <c r="A100" s="7"/>
      <c r="B100" s="8"/>
      <c r="C100" s="7"/>
      <c r="D100" s="9"/>
      <c r="E100" s="9"/>
      <c r="F100" s="9"/>
      <c r="G100" s="20"/>
      <c r="H100" s="12"/>
      <c r="I100" s="7"/>
      <c r="J100" s="13"/>
      <c r="K100" s="9"/>
      <c r="L100" s="10"/>
      <c r="M100" s="11"/>
      <c r="N100" s="7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</row>
    <row r="101" spans="1:33">
      <c r="A101" s="7"/>
      <c r="B101" s="8"/>
      <c r="C101" s="7"/>
      <c r="D101" s="9"/>
      <c r="E101" s="9"/>
      <c r="F101" s="9"/>
      <c r="G101" s="20"/>
      <c r="H101" s="12"/>
      <c r="I101" s="7"/>
      <c r="J101" s="13"/>
      <c r="K101" s="9"/>
      <c r="L101" s="10"/>
      <c r="M101" s="11"/>
      <c r="N101" s="7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</row>
    <row r="102" spans="1:33">
      <c r="A102" s="7"/>
      <c r="B102" s="8"/>
      <c r="C102" s="7"/>
      <c r="D102" s="9"/>
      <c r="E102" s="9"/>
      <c r="F102" s="9"/>
      <c r="G102" s="20"/>
      <c r="H102" s="12"/>
      <c r="I102" s="7"/>
      <c r="J102" s="13"/>
      <c r="K102" s="9"/>
      <c r="L102" s="10"/>
      <c r="M102" s="11"/>
      <c r="N102" s="7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</row>
    <row r="103" spans="1:33">
      <c r="A103" s="7"/>
      <c r="B103" s="8"/>
      <c r="C103" s="7"/>
      <c r="D103" s="9"/>
      <c r="E103" s="9"/>
      <c r="F103" s="9"/>
      <c r="G103" s="20"/>
      <c r="H103" s="12"/>
      <c r="I103" s="7"/>
      <c r="J103" s="13"/>
      <c r="K103" s="9"/>
      <c r="L103" s="10"/>
      <c r="M103" s="11"/>
      <c r="N103" s="7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>
      <c r="A104" s="7"/>
      <c r="B104" s="8"/>
      <c r="C104" s="7"/>
      <c r="D104" s="9"/>
      <c r="E104" s="9"/>
      <c r="F104" s="9"/>
      <c r="G104" s="20"/>
      <c r="H104" s="12"/>
      <c r="I104" s="7"/>
      <c r="J104" s="13"/>
      <c r="K104" s="9"/>
      <c r="L104" s="10"/>
      <c r="M104" s="11"/>
      <c r="N104" s="7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</row>
    <row r="105" spans="1:33">
      <c r="A105" s="7"/>
      <c r="B105" s="8"/>
      <c r="C105" s="7"/>
      <c r="D105" s="9"/>
      <c r="E105" s="9"/>
      <c r="F105" s="9"/>
      <c r="G105" s="20"/>
      <c r="H105" s="12"/>
      <c r="I105" s="7"/>
      <c r="J105" s="13"/>
      <c r="K105" s="9"/>
      <c r="L105" s="10"/>
      <c r="M105" s="11"/>
      <c r="N105" s="7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</row>
    <row r="106" spans="1:33">
      <c r="A106" s="7"/>
      <c r="B106" s="8"/>
      <c r="C106" s="7"/>
      <c r="D106" s="9"/>
      <c r="E106" s="9"/>
      <c r="F106" s="9"/>
      <c r="G106" s="20"/>
      <c r="H106" s="12"/>
      <c r="I106" s="7"/>
      <c r="J106" s="13"/>
      <c r="K106" s="9"/>
      <c r="L106" s="10"/>
      <c r="M106" s="11"/>
      <c r="N106" s="7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>
      <c r="A107" s="7"/>
      <c r="B107" s="8"/>
      <c r="C107" s="7"/>
      <c r="D107" s="9"/>
      <c r="E107" s="9"/>
      <c r="F107" s="9"/>
      <c r="G107" s="20"/>
      <c r="H107" s="12"/>
      <c r="I107" s="7"/>
      <c r="J107" s="13"/>
      <c r="K107" s="9"/>
      <c r="L107" s="10"/>
      <c r="M107" s="11"/>
      <c r="N107" s="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</row>
    <row r="108" spans="1:33">
      <c r="A108" s="7"/>
      <c r="B108" s="8"/>
      <c r="C108" s="7"/>
      <c r="D108" s="9"/>
      <c r="E108" s="9"/>
      <c r="F108" s="9"/>
      <c r="G108" s="20"/>
      <c r="H108" s="12"/>
      <c r="I108" s="7"/>
      <c r="J108" s="13"/>
      <c r="K108" s="9"/>
      <c r="L108" s="10"/>
      <c r="M108" s="11"/>
      <c r="N108" s="7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</row>
    <row r="109" spans="1:33">
      <c r="A109" s="7"/>
      <c r="B109" s="8"/>
      <c r="C109" s="7"/>
      <c r="D109" s="9"/>
      <c r="E109" s="9"/>
      <c r="F109" s="9"/>
      <c r="G109" s="20"/>
      <c r="H109" s="12"/>
      <c r="I109" s="7"/>
      <c r="J109" s="13"/>
      <c r="K109" s="9"/>
      <c r="L109" s="10"/>
      <c r="M109" s="11"/>
      <c r="N109" s="7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</row>
    <row r="110" spans="1:33">
      <c r="A110" s="7"/>
      <c r="B110" s="8"/>
      <c r="C110" s="7"/>
      <c r="D110" s="9"/>
      <c r="E110" s="9"/>
      <c r="F110" s="9"/>
      <c r="G110" s="20"/>
      <c r="H110" s="12"/>
      <c r="I110" s="7"/>
      <c r="J110" s="13"/>
      <c r="K110" s="9"/>
      <c r="L110" s="10"/>
      <c r="M110" s="11"/>
      <c r="N110" s="7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</row>
    <row r="111" spans="1:33">
      <c r="A111" s="7"/>
      <c r="B111" s="8"/>
      <c r="C111" s="7"/>
      <c r="D111" s="9"/>
      <c r="E111" s="9"/>
      <c r="F111" s="9"/>
      <c r="G111" s="20"/>
      <c r="H111" s="12"/>
      <c r="I111" s="7"/>
      <c r="J111" s="13"/>
      <c r="K111" s="9"/>
      <c r="L111" s="10"/>
      <c r="M111" s="11"/>
      <c r="N111" s="7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>
      <c r="A112" s="7"/>
      <c r="B112" s="8"/>
      <c r="C112" s="7"/>
      <c r="D112" s="9"/>
      <c r="E112" s="9"/>
      <c r="F112" s="9"/>
      <c r="G112" s="20"/>
      <c r="H112" s="12"/>
      <c r="I112" s="7"/>
      <c r="J112" s="13"/>
      <c r="K112" s="9"/>
      <c r="L112" s="10"/>
      <c r="M112" s="11"/>
      <c r="N112" s="7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</row>
    <row r="113" spans="1:33">
      <c r="A113" s="7"/>
      <c r="B113" s="8"/>
      <c r="C113" s="7"/>
      <c r="D113" s="9"/>
      <c r="E113" s="9"/>
      <c r="F113" s="9"/>
      <c r="G113" s="20"/>
      <c r="H113" s="12"/>
      <c r="I113" s="7"/>
      <c r="J113" s="13"/>
      <c r="K113" s="9"/>
      <c r="L113" s="10"/>
      <c r="M113" s="11"/>
      <c r="N113" s="7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</row>
    <row r="114" spans="1:33">
      <c r="A114" s="7"/>
      <c r="B114" s="8"/>
      <c r="C114" s="7"/>
      <c r="D114" s="9"/>
      <c r="E114" s="9"/>
      <c r="F114" s="9"/>
      <c r="G114" s="20"/>
      <c r="H114" s="12"/>
      <c r="I114" s="7"/>
      <c r="J114" s="13"/>
      <c r="K114" s="9"/>
      <c r="L114" s="10"/>
      <c r="M114" s="11"/>
      <c r="N114" s="7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>
      <c r="A115" s="7"/>
      <c r="B115" s="8"/>
      <c r="C115" s="7"/>
      <c r="D115" s="9"/>
      <c r="E115" s="9"/>
      <c r="F115" s="9"/>
      <c r="G115" s="20"/>
      <c r="H115" s="12"/>
      <c r="I115" s="7"/>
      <c r="J115" s="13"/>
      <c r="K115" s="9"/>
      <c r="L115" s="10"/>
      <c r="M115" s="11"/>
      <c r="N115" s="7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</row>
    <row r="116" spans="1:33">
      <c r="A116" s="7"/>
      <c r="B116" s="8"/>
      <c r="C116" s="7"/>
      <c r="D116" s="9"/>
      <c r="E116" s="9"/>
      <c r="F116" s="9"/>
      <c r="G116" s="20"/>
      <c r="H116" s="12"/>
      <c r="I116" s="7"/>
      <c r="J116" s="13"/>
      <c r="K116" s="9"/>
      <c r="L116" s="10"/>
      <c r="M116" s="11"/>
      <c r="N116" s="7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</row>
    <row r="117" spans="1:33">
      <c r="A117" s="7"/>
      <c r="B117" s="8"/>
      <c r="C117" s="7"/>
      <c r="D117" s="9"/>
      <c r="E117" s="9"/>
      <c r="F117" s="9"/>
      <c r="G117" s="20"/>
      <c r="H117" s="12"/>
      <c r="I117" s="7"/>
      <c r="J117" s="13"/>
      <c r="K117" s="9"/>
      <c r="L117" s="10"/>
      <c r="M117" s="11"/>
      <c r="N117" s="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</row>
    <row r="118" spans="1:33">
      <c r="A118" s="7"/>
      <c r="B118" s="8"/>
      <c r="C118" s="7"/>
      <c r="D118" s="9"/>
      <c r="E118" s="9"/>
      <c r="F118" s="9"/>
      <c r="G118" s="20"/>
      <c r="H118" s="12"/>
      <c r="I118" s="7"/>
      <c r="J118" s="13"/>
      <c r="K118" s="9"/>
      <c r="L118" s="10"/>
      <c r="M118" s="11"/>
      <c r="N118" s="7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</row>
    <row r="119" spans="1:33">
      <c r="A119" s="7"/>
      <c r="B119" s="8"/>
      <c r="C119" s="7"/>
      <c r="D119" s="9"/>
      <c r="E119" s="9"/>
      <c r="F119" s="9"/>
      <c r="G119" s="20"/>
      <c r="H119" s="12"/>
      <c r="I119" s="7"/>
      <c r="J119" s="13"/>
      <c r="K119" s="9"/>
      <c r="L119" s="10"/>
      <c r="M119" s="11"/>
      <c r="N119" s="7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</row>
    <row r="120" spans="1:33">
      <c r="A120" s="7"/>
      <c r="B120" s="8"/>
      <c r="C120" s="7"/>
      <c r="D120" s="9"/>
      <c r="E120" s="9"/>
      <c r="F120" s="9"/>
      <c r="G120" s="20"/>
      <c r="H120" s="12"/>
      <c r="I120" s="7"/>
      <c r="J120" s="13"/>
      <c r="K120" s="9"/>
      <c r="L120" s="10"/>
      <c r="M120" s="11"/>
      <c r="N120" s="7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</row>
    <row r="121" spans="1:33">
      <c r="A121" s="7"/>
      <c r="B121" s="8"/>
      <c r="C121" s="7"/>
      <c r="D121" s="9"/>
      <c r="E121" s="9"/>
      <c r="F121" s="9"/>
      <c r="G121" s="20"/>
      <c r="H121" s="12"/>
      <c r="I121" s="7"/>
      <c r="J121" s="13"/>
      <c r="K121" s="9"/>
      <c r="L121" s="10"/>
      <c r="M121" s="11"/>
      <c r="N121" s="7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</row>
    <row r="122" spans="1:33">
      <c r="A122" s="7"/>
      <c r="B122" s="8"/>
      <c r="C122" s="7"/>
      <c r="D122" s="9"/>
      <c r="E122" s="9"/>
      <c r="F122" s="9"/>
      <c r="G122" s="20"/>
      <c r="H122" s="12"/>
      <c r="I122" s="7"/>
      <c r="J122" s="13"/>
      <c r="K122" s="9"/>
      <c r="L122" s="10"/>
      <c r="M122" s="11"/>
      <c r="N122" s="7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</row>
    <row r="123" spans="1:33">
      <c r="A123" s="7"/>
      <c r="B123" s="8"/>
      <c r="C123" s="7"/>
      <c r="D123" s="9"/>
      <c r="E123" s="9"/>
      <c r="F123" s="9"/>
      <c r="G123" s="20"/>
      <c r="H123" s="12"/>
      <c r="I123" s="7"/>
      <c r="J123" s="13"/>
      <c r="K123" s="9"/>
      <c r="L123" s="10"/>
      <c r="M123" s="11"/>
      <c r="N123" s="7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</row>
    <row r="124" spans="1:33">
      <c r="A124" s="7"/>
      <c r="B124" s="8"/>
      <c r="C124" s="7"/>
      <c r="D124" s="9"/>
      <c r="E124" s="9"/>
      <c r="F124" s="9"/>
      <c r="G124" s="20"/>
      <c r="H124" s="12"/>
      <c r="I124" s="7"/>
      <c r="J124" s="13"/>
      <c r="K124" s="9"/>
      <c r="L124" s="10"/>
      <c r="M124" s="11"/>
      <c r="N124" s="7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</row>
    <row r="125" spans="1:33">
      <c r="A125" s="7"/>
      <c r="B125" s="8"/>
      <c r="C125" s="7"/>
      <c r="D125" s="9"/>
      <c r="E125" s="9"/>
      <c r="F125" s="9"/>
      <c r="G125" s="20"/>
      <c r="H125" s="12"/>
      <c r="I125" s="7"/>
      <c r="J125" s="13"/>
      <c r="K125" s="9"/>
      <c r="L125" s="10"/>
      <c r="M125" s="11"/>
      <c r="N125" s="7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</row>
    <row r="126" spans="1:33">
      <c r="A126" s="7"/>
      <c r="B126" s="8"/>
      <c r="C126" s="7"/>
      <c r="D126" s="9"/>
      <c r="E126" s="9"/>
      <c r="F126" s="9"/>
      <c r="G126" s="20"/>
      <c r="H126" s="12"/>
      <c r="I126" s="7"/>
      <c r="J126" s="13"/>
      <c r="K126" s="9"/>
      <c r="L126" s="10"/>
      <c r="M126" s="11"/>
      <c r="N126" s="7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1:33">
      <c r="A127" s="7"/>
      <c r="B127" s="8"/>
      <c r="C127" s="7"/>
      <c r="D127" s="9"/>
      <c r="E127" s="9"/>
      <c r="F127" s="9"/>
      <c r="G127" s="20"/>
      <c r="H127" s="12"/>
      <c r="I127" s="7"/>
      <c r="J127" s="13"/>
      <c r="K127" s="9"/>
      <c r="L127" s="10"/>
      <c r="M127" s="11"/>
      <c r="N127" s="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</row>
    <row r="128" spans="1:33">
      <c r="A128" s="7"/>
      <c r="B128" s="8"/>
      <c r="C128" s="7"/>
      <c r="D128" s="9"/>
      <c r="E128" s="9"/>
      <c r="F128" s="9"/>
      <c r="G128" s="20"/>
      <c r="H128" s="12"/>
      <c r="I128" s="7"/>
      <c r="J128" s="13"/>
      <c r="K128" s="9"/>
      <c r="L128" s="10"/>
      <c r="M128" s="11"/>
      <c r="N128" s="7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</row>
    <row r="129" spans="1:33">
      <c r="A129" s="7"/>
      <c r="B129" s="8"/>
      <c r="C129" s="7"/>
      <c r="D129" s="9"/>
      <c r="E129" s="9"/>
      <c r="F129" s="9"/>
      <c r="G129" s="20"/>
      <c r="H129" s="12"/>
      <c r="I129" s="7"/>
      <c r="J129" s="13"/>
      <c r="K129" s="9"/>
      <c r="L129" s="10"/>
      <c r="M129" s="11"/>
      <c r="N129" s="7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</row>
    <row r="130" spans="1:33">
      <c r="A130" s="7"/>
      <c r="B130" s="8"/>
      <c r="C130" s="7"/>
      <c r="D130" s="9"/>
      <c r="E130" s="9"/>
      <c r="F130" s="9"/>
      <c r="G130" s="20"/>
      <c r="H130" s="12"/>
      <c r="I130" s="7"/>
      <c r="J130" s="13"/>
      <c r="K130" s="9"/>
      <c r="L130" s="10"/>
      <c r="M130" s="11"/>
      <c r="N130" s="7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</row>
    <row r="131" spans="1:33">
      <c r="A131" s="7"/>
      <c r="B131" s="8"/>
      <c r="C131" s="7"/>
      <c r="D131" s="9"/>
      <c r="E131" s="9"/>
      <c r="F131" s="9"/>
      <c r="G131" s="20"/>
      <c r="H131" s="12"/>
      <c r="I131" s="7"/>
      <c r="J131" s="13"/>
      <c r="K131" s="9"/>
      <c r="L131" s="10"/>
      <c r="M131" s="11"/>
      <c r="N131" s="7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</row>
    <row r="132" spans="1:33">
      <c r="A132" s="7"/>
      <c r="B132" s="8"/>
      <c r="C132" s="7"/>
      <c r="D132" s="9"/>
      <c r="E132" s="9"/>
      <c r="F132" s="9"/>
      <c r="G132" s="20"/>
      <c r="H132" s="12"/>
      <c r="I132" s="7"/>
      <c r="J132" s="13"/>
      <c r="K132" s="9"/>
      <c r="L132" s="10"/>
      <c r="M132" s="11"/>
      <c r="N132" s="7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</row>
    <row r="133" spans="1:33">
      <c r="A133" s="7"/>
      <c r="B133" s="8"/>
      <c r="C133" s="7"/>
      <c r="D133" s="9"/>
      <c r="E133" s="9"/>
      <c r="F133" s="9"/>
      <c r="G133" s="20"/>
      <c r="H133" s="12"/>
      <c r="I133" s="7"/>
      <c r="J133" s="13"/>
      <c r="K133" s="9"/>
      <c r="L133" s="10"/>
      <c r="M133" s="11"/>
      <c r="N133" s="7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</row>
    <row r="134" spans="1:33">
      <c r="A134" s="7"/>
      <c r="B134" s="8"/>
      <c r="C134" s="7"/>
      <c r="D134" s="9"/>
      <c r="E134" s="9"/>
      <c r="F134" s="9"/>
      <c r="G134" s="20"/>
      <c r="H134" s="12"/>
      <c r="I134" s="7"/>
      <c r="J134" s="13"/>
      <c r="K134" s="9"/>
      <c r="L134" s="10"/>
      <c r="M134" s="11"/>
      <c r="N134" s="7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</row>
    <row r="135" spans="1:33">
      <c r="A135" s="7"/>
      <c r="B135" s="8"/>
      <c r="C135" s="7"/>
      <c r="D135" s="9"/>
      <c r="E135" s="9"/>
      <c r="F135" s="9"/>
      <c r="G135" s="20"/>
      <c r="H135" s="12"/>
      <c r="I135" s="7"/>
      <c r="J135" s="13"/>
      <c r="K135" s="9"/>
      <c r="L135" s="10"/>
      <c r="M135" s="11"/>
      <c r="N135" s="7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</row>
    <row r="136" spans="1:33">
      <c r="A136" s="7"/>
      <c r="B136" s="8"/>
      <c r="C136" s="7"/>
      <c r="D136" s="9"/>
      <c r="E136" s="9"/>
      <c r="F136" s="9"/>
      <c r="G136" s="20"/>
      <c r="H136" s="12"/>
      <c r="I136" s="7"/>
      <c r="J136" s="13"/>
      <c r="K136" s="9"/>
      <c r="L136" s="10"/>
      <c r="M136" s="11"/>
      <c r="N136" s="7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</row>
    <row r="137" spans="1:33">
      <c r="A137" s="7"/>
      <c r="B137" s="8"/>
      <c r="C137" s="7"/>
      <c r="D137" s="9"/>
      <c r="E137" s="9"/>
      <c r="F137" s="9"/>
      <c r="G137" s="20"/>
      <c r="H137" s="12"/>
      <c r="I137" s="7"/>
      <c r="J137" s="13"/>
      <c r="K137" s="9"/>
      <c r="L137" s="10"/>
      <c r="M137" s="11"/>
      <c r="N137" s="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</row>
    <row r="138" spans="1:33">
      <c r="A138" s="7"/>
      <c r="B138" s="8"/>
      <c r="C138" s="7"/>
      <c r="D138" s="9"/>
      <c r="E138" s="9"/>
      <c r="F138" s="9"/>
      <c r="G138" s="20"/>
      <c r="H138" s="12"/>
      <c r="I138" s="7"/>
      <c r="J138" s="13"/>
      <c r="K138" s="9"/>
      <c r="L138" s="10"/>
      <c r="M138" s="11"/>
      <c r="N138" s="7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</row>
    <row r="139" spans="1:33">
      <c r="A139" s="7"/>
      <c r="B139" s="8"/>
      <c r="C139" s="7"/>
      <c r="D139" s="9"/>
      <c r="E139" s="9"/>
      <c r="F139" s="9"/>
      <c r="G139" s="20"/>
      <c r="H139" s="12"/>
      <c r="I139" s="7"/>
      <c r="J139" s="13"/>
      <c r="K139" s="9"/>
      <c r="L139" s="10"/>
      <c r="M139" s="11"/>
      <c r="N139" s="7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</row>
    <row r="140" spans="1:33">
      <c r="A140" s="7"/>
      <c r="B140" s="8"/>
      <c r="C140" s="7"/>
      <c r="D140" s="9"/>
      <c r="E140" s="9"/>
      <c r="F140" s="9"/>
      <c r="G140" s="20"/>
      <c r="H140" s="12"/>
      <c r="I140" s="7"/>
      <c r="J140" s="13"/>
      <c r="K140" s="9"/>
      <c r="L140" s="10"/>
      <c r="M140" s="11"/>
      <c r="N140" s="7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</row>
    <row r="141" spans="1:33">
      <c r="A141" s="7"/>
      <c r="B141" s="8"/>
      <c r="C141" s="7"/>
      <c r="D141" s="9"/>
      <c r="E141" s="9"/>
      <c r="F141" s="9"/>
      <c r="G141" s="20"/>
      <c r="H141" s="12"/>
      <c r="I141" s="7"/>
      <c r="J141" s="13"/>
      <c r="K141" s="9"/>
      <c r="L141" s="10"/>
      <c r="M141" s="11"/>
      <c r="N141" s="7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</row>
    <row r="142" spans="1:33">
      <c r="A142" s="7"/>
      <c r="B142" s="8"/>
      <c r="C142" s="7"/>
      <c r="D142" s="9"/>
      <c r="E142" s="9"/>
      <c r="F142" s="9"/>
      <c r="G142" s="20"/>
      <c r="H142" s="12"/>
      <c r="I142" s="7"/>
      <c r="J142" s="13"/>
      <c r="K142" s="9"/>
      <c r="L142" s="10"/>
      <c r="M142" s="11"/>
      <c r="N142" s="7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</row>
    <row r="143" spans="1:33">
      <c r="A143" s="7"/>
      <c r="B143" s="8"/>
      <c r="C143" s="7"/>
      <c r="D143" s="9"/>
      <c r="E143" s="9"/>
      <c r="F143" s="9"/>
      <c r="G143" s="20"/>
      <c r="H143" s="12"/>
      <c r="I143" s="7"/>
      <c r="J143" s="13"/>
      <c r="K143" s="9"/>
      <c r="L143" s="10"/>
      <c r="M143" s="11"/>
      <c r="N143" s="7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</row>
    <row r="144" spans="1:33">
      <c r="A144" s="7"/>
      <c r="B144" s="8"/>
      <c r="C144" s="7"/>
      <c r="D144" s="9"/>
      <c r="E144" s="9"/>
      <c r="F144" s="9"/>
      <c r="G144" s="20"/>
      <c r="H144" s="12"/>
      <c r="I144" s="7"/>
      <c r="J144" s="13"/>
      <c r="K144" s="9"/>
      <c r="L144" s="10"/>
      <c r="M144" s="11"/>
      <c r="N144" s="7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</row>
    <row r="145" spans="1:33">
      <c r="A145" s="7"/>
      <c r="B145" s="8"/>
      <c r="C145" s="7"/>
      <c r="D145" s="9"/>
      <c r="E145" s="9"/>
      <c r="F145" s="9"/>
      <c r="G145" s="20"/>
      <c r="H145" s="12"/>
      <c r="I145" s="7"/>
      <c r="J145" s="13"/>
      <c r="K145" s="9"/>
      <c r="L145" s="10"/>
      <c r="M145" s="11"/>
      <c r="N145" s="7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</row>
    <row r="146" spans="1:33">
      <c r="A146" s="7"/>
      <c r="B146" s="8"/>
      <c r="C146" s="7"/>
      <c r="D146" s="9"/>
      <c r="E146" s="9"/>
      <c r="F146" s="9"/>
      <c r="G146" s="20"/>
      <c r="H146" s="12"/>
      <c r="I146" s="7"/>
      <c r="J146" s="13"/>
      <c r="K146" s="9"/>
      <c r="L146" s="10"/>
      <c r="M146" s="11"/>
      <c r="N146" s="7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</row>
    <row r="147" spans="1:33">
      <c r="A147" s="7"/>
      <c r="B147" s="8"/>
      <c r="C147" s="7"/>
      <c r="D147" s="9"/>
      <c r="E147" s="9"/>
      <c r="F147" s="9"/>
      <c r="G147" s="20"/>
      <c r="H147" s="12"/>
      <c r="I147" s="7"/>
      <c r="J147" s="13"/>
      <c r="K147" s="9"/>
      <c r="L147" s="10"/>
      <c r="M147" s="11"/>
      <c r="N147" s="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</row>
    <row r="148" spans="1:33">
      <c r="A148" s="7"/>
      <c r="B148" s="8"/>
      <c r="C148" s="7"/>
      <c r="D148" s="9"/>
      <c r="E148" s="9"/>
      <c r="F148" s="9"/>
      <c r="G148" s="20"/>
      <c r="H148" s="12"/>
      <c r="I148" s="7"/>
      <c r="J148" s="13"/>
      <c r="K148" s="9"/>
      <c r="L148" s="10"/>
      <c r="M148" s="11"/>
      <c r="N148" s="7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</row>
    <row r="149" spans="1:33">
      <c r="A149" s="7"/>
      <c r="B149" s="8"/>
      <c r="C149" s="7"/>
      <c r="D149" s="9"/>
      <c r="E149" s="9"/>
      <c r="F149" s="9"/>
      <c r="G149" s="20"/>
      <c r="H149" s="12"/>
      <c r="I149" s="7"/>
      <c r="J149" s="13"/>
      <c r="K149" s="9"/>
      <c r="L149" s="10"/>
      <c r="M149" s="11"/>
      <c r="N149" s="7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</row>
    <row r="150" spans="1:33">
      <c r="A150" s="7"/>
      <c r="B150" s="8"/>
      <c r="C150" s="7"/>
      <c r="D150" s="9"/>
      <c r="E150" s="9"/>
      <c r="F150" s="9"/>
      <c r="G150" s="20"/>
      <c r="H150" s="12"/>
      <c r="I150" s="7"/>
      <c r="J150" s="13"/>
      <c r="K150" s="9"/>
      <c r="L150" s="10"/>
      <c r="M150" s="11"/>
      <c r="N150" s="7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</row>
    <row r="151" spans="1:33">
      <c r="A151" s="7"/>
      <c r="B151" s="8"/>
      <c r="C151" s="7"/>
      <c r="D151" s="9"/>
      <c r="E151" s="9"/>
      <c r="F151" s="9"/>
      <c r="G151" s="20"/>
      <c r="H151" s="12"/>
      <c r="I151" s="7"/>
      <c r="J151" s="13"/>
      <c r="K151" s="9"/>
      <c r="L151" s="10"/>
      <c r="M151" s="11"/>
      <c r="N151" s="7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</row>
    <row r="152" spans="1:33">
      <c r="A152" s="7"/>
      <c r="B152" s="8"/>
      <c r="C152" s="7"/>
      <c r="D152" s="9"/>
      <c r="E152" s="9"/>
      <c r="F152" s="9"/>
      <c r="G152" s="20"/>
      <c r="H152" s="12"/>
      <c r="I152" s="7"/>
      <c r="J152" s="13"/>
      <c r="K152" s="9"/>
      <c r="L152" s="10"/>
      <c r="M152" s="11"/>
      <c r="N152" s="7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</row>
    <row r="153" spans="1:33">
      <c r="A153" s="7"/>
      <c r="B153" s="8"/>
      <c r="C153" s="7"/>
      <c r="D153" s="9"/>
      <c r="E153" s="9"/>
      <c r="F153" s="9"/>
      <c r="G153" s="20"/>
      <c r="H153" s="12"/>
      <c r="I153" s="7"/>
      <c r="J153" s="13"/>
      <c r="K153" s="9"/>
      <c r="L153" s="10"/>
      <c r="M153" s="11"/>
      <c r="N153" s="7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</row>
    <row r="154" spans="1:33">
      <c r="A154" s="7"/>
      <c r="B154" s="8"/>
      <c r="C154" s="7"/>
      <c r="D154" s="9"/>
      <c r="E154" s="9"/>
      <c r="F154" s="9"/>
      <c r="G154" s="20"/>
      <c r="H154" s="12"/>
      <c r="I154" s="7"/>
      <c r="J154" s="13"/>
      <c r="K154" s="9"/>
      <c r="L154" s="10"/>
      <c r="M154" s="11"/>
      <c r="N154" s="7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</row>
    <row r="155" spans="1:33">
      <c r="A155" s="7"/>
      <c r="B155" s="8"/>
      <c r="C155" s="7"/>
      <c r="D155" s="9"/>
      <c r="E155" s="9"/>
      <c r="F155" s="9"/>
      <c r="G155" s="20"/>
      <c r="H155" s="12"/>
      <c r="I155" s="7"/>
      <c r="J155" s="13"/>
      <c r="K155" s="9"/>
      <c r="L155" s="10"/>
      <c r="M155" s="11"/>
      <c r="N155" s="7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</row>
    <row r="156" spans="1:33">
      <c r="A156" s="7"/>
      <c r="B156" s="8"/>
      <c r="C156" s="7"/>
      <c r="D156" s="9"/>
      <c r="E156" s="9"/>
      <c r="F156" s="9"/>
      <c r="G156" s="20"/>
      <c r="H156" s="12"/>
      <c r="I156" s="7"/>
      <c r="J156" s="13"/>
      <c r="K156" s="9"/>
      <c r="L156" s="10"/>
      <c r="M156" s="11"/>
      <c r="N156" s="7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</row>
    <row r="157" spans="1:33">
      <c r="A157" s="7"/>
      <c r="B157" s="8"/>
      <c r="C157" s="7"/>
      <c r="D157" s="9"/>
      <c r="E157" s="9"/>
      <c r="F157" s="9"/>
      <c r="G157" s="20"/>
      <c r="H157" s="12"/>
      <c r="I157" s="7"/>
      <c r="J157" s="13"/>
      <c r="K157" s="9"/>
      <c r="L157" s="10"/>
      <c r="M157" s="11"/>
      <c r="N157" s="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</row>
    <row r="158" spans="1:33">
      <c r="A158" s="7"/>
      <c r="B158" s="8"/>
      <c r="C158" s="7"/>
      <c r="D158" s="9"/>
      <c r="E158" s="9"/>
      <c r="F158" s="9"/>
      <c r="G158" s="20"/>
      <c r="H158" s="12"/>
      <c r="I158" s="7"/>
      <c r="J158" s="13"/>
      <c r="K158" s="9"/>
      <c r="L158" s="10"/>
      <c r="M158" s="11"/>
      <c r="N158" s="7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</row>
    <row r="159" spans="1:33">
      <c r="A159" s="7"/>
      <c r="B159" s="8"/>
      <c r="C159" s="7"/>
      <c r="D159" s="9"/>
      <c r="E159" s="9"/>
      <c r="F159" s="9"/>
      <c r="G159" s="20"/>
      <c r="H159" s="12"/>
      <c r="I159" s="7"/>
      <c r="J159" s="13"/>
      <c r="K159" s="9"/>
      <c r="L159" s="10"/>
      <c r="M159" s="11"/>
      <c r="N159" s="7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</row>
    <row r="160" spans="1:33">
      <c r="A160" s="7"/>
      <c r="B160" s="8"/>
      <c r="C160" s="7"/>
      <c r="D160" s="9"/>
      <c r="E160" s="9"/>
      <c r="F160" s="9"/>
      <c r="G160" s="20"/>
      <c r="H160" s="12"/>
      <c r="I160" s="7"/>
      <c r="J160" s="13"/>
      <c r="K160" s="9"/>
      <c r="L160" s="10"/>
      <c r="M160" s="11"/>
      <c r="N160" s="7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</row>
    <row r="161" spans="1:33">
      <c r="A161" s="7"/>
      <c r="B161" s="8"/>
      <c r="C161" s="7"/>
      <c r="D161" s="9"/>
      <c r="E161" s="9"/>
      <c r="F161" s="9"/>
      <c r="G161" s="20"/>
      <c r="H161" s="12"/>
      <c r="I161" s="7"/>
      <c r="J161" s="13"/>
      <c r="K161" s="9"/>
      <c r="L161" s="10"/>
      <c r="M161" s="11"/>
      <c r="N161" s="7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</row>
    <row r="162" spans="1:33">
      <c r="A162" s="7"/>
      <c r="B162" s="8"/>
      <c r="C162" s="7"/>
      <c r="D162" s="9"/>
      <c r="E162" s="9"/>
      <c r="F162" s="9"/>
      <c r="G162" s="20"/>
      <c r="H162" s="12"/>
      <c r="I162" s="7"/>
      <c r="J162" s="13"/>
      <c r="K162" s="9"/>
      <c r="L162" s="10"/>
      <c r="M162" s="11"/>
      <c r="N162" s="7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</row>
    <row r="163" spans="1:33">
      <c r="A163" s="7"/>
      <c r="B163" s="8"/>
      <c r="C163" s="7"/>
      <c r="D163" s="9"/>
      <c r="E163" s="9"/>
      <c r="F163" s="9"/>
      <c r="G163" s="20"/>
      <c r="H163" s="12"/>
      <c r="I163" s="7"/>
      <c r="J163" s="13"/>
      <c r="K163" s="9"/>
      <c r="L163" s="10"/>
      <c r="M163" s="11"/>
      <c r="N163" s="7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</row>
    <row r="164" spans="1:33">
      <c r="A164" s="7"/>
      <c r="B164" s="8"/>
      <c r="C164" s="7"/>
      <c r="D164" s="9"/>
      <c r="E164" s="9"/>
      <c r="F164" s="9"/>
      <c r="G164" s="20"/>
      <c r="H164" s="12"/>
      <c r="I164" s="7"/>
      <c r="J164" s="13"/>
      <c r="K164" s="9"/>
      <c r="L164" s="10"/>
      <c r="M164" s="11"/>
      <c r="N164" s="7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</row>
    <row r="165" spans="1:33">
      <c r="A165" s="7"/>
      <c r="B165" s="8"/>
      <c r="C165" s="7"/>
      <c r="D165" s="9"/>
      <c r="E165" s="9"/>
      <c r="F165" s="9"/>
      <c r="G165" s="20"/>
      <c r="H165" s="12"/>
      <c r="I165" s="7"/>
      <c r="J165" s="13"/>
      <c r="K165" s="9"/>
      <c r="L165" s="10"/>
      <c r="M165" s="11"/>
      <c r="N165" s="7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</row>
    <row r="166" spans="1:33">
      <c r="A166" s="7"/>
      <c r="B166" s="8"/>
      <c r="C166" s="7"/>
      <c r="D166" s="9"/>
      <c r="E166" s="9"/>
      <c r="F166" s="9"/>
      <c r="G166" s="20"/>
      <c r="H166" s="12"/>
      <c r="I166" s="7"/>
      <c r="J166" s="13"/>
      <c r="K166" s="9"/>
      <c r="L166" s="10"/>
      <c r="M166" s="11"/>
      <c r="N166" s="7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</row>
    <row r="167" spans="1:33">
      <c r="A167" s="7"/>
      <c r="B167" s="8"/>
      <c r="C167" s="7"/>
      <c r="D167" s="9"/>
      <c r="E167" s="9"/>
      <c r="F167" s="9"/>
      <c r="G167" s="20"/>
      <c r="H167" s="12"/>
      <c r="I167" s="7"/>
      <c r="J167" s="13"/>
      <c r="K167" s="9"/>
      <c r="L167" s="10"/>
      <c r="M167" s="11"/>
      <c r="N167" s="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</row>
    <row r="168" spans="1:33">
      <c r="A168" s="7"/>
      <c r="B168" s="8"/>
      <c r="C168" s="7"/>
      <c r="D168" s="9"/>
      <c r="E168" s="9"/>
      <c r="F168" s="9"/>
      <c r="G168" s="20"/>
      <c r="H168" s="12"/>
      <c r="I168" s="7"/>
      <c r="J168" s="13"/>
      <c r="K168" s="9"/>
      <c r="L168" s="10"/>
      <c r="M168" s="11"/>
      <c r="N168" s="7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</row>
    <row r="169" spans="1:33">
      <c r="A169" s="7"/>
      <c r="B169" s="8"/>
      <c r="C169" s="7"/>
      <c r="D169" s="9"/>
      <c r="E169" s="9"/>
      <c r="F169" s="9"/>
      <c r="G169" s="20"/>
      <c r="H169" s="12"/>
      <c r="I169" s="7"/>
      <c r="J169" s="13"/>
      <c r="K169" s="9"/>
      <c r="L169" s="10"/>
      <c r="M169" s="11"/>
      <c r="N169" s="7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</row>
    <row r="170" spans="1:33">
      <c r="A170" s="7"/>
      <c r="B170" s="8"/>
      <c r="C170" s="7"/>
      <c r="D170" s="9"/>
      <c r="E170" s="9"/>
      <c r="F170" s="9"/>
      <c r="G170" s="20"/>
      <c r="H170" s="12"/>
      <c r="I170" s="7"/>
      <c r="J170" s="13"/>
      <c r="K170" s="9"/>
      <c r="L170" s="10"/>
      <c r="M170" s="11"/>
      <c r="N170" s="7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</row>
    <row r="171" spans="1:33">
      <c r="A171" s="7"/>
      <c r="B171" s="8"/>
      <c r="C171" s="7"/>
      <c r="D171" s="9"/>
      <c r="E171" s="9"/>
      <c r="F171" s="9"/>
      <c r="G171" s="20"/>
      <c r="H171" s="12"/>
      <c r="I171" s="7"/>
      <c r="J171" s="13"/>
      <c r="K171" s="9"/>
      <c r="L171" s="10"/>
      <c r="M171" s="11"/>
      <c r="N171" s="7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</row>
    <row r="172" spans="1:33">
      <c r="A172" s="7"/>
      <c r="B172" s="8"/>
      <c r="C172" s="7"/>
      <c r="D172" s="9"/>
      <c r="E172" s="9"/>
      <c r="F172" s="9"/>
      <c r="G172" s="20"/>
      <c r="H172" s="12"/>
      <c r="I172" s="7"/>
      <c r="J172" s="13"/>
      <c r="K172" s="9"/>
      <c r="L172" s="10"/>
      <c r="M172" s="11"/>
      <c r="N172" s="7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</row>
    <row r="173" spans="1:33">
      <c r="A173" s="7"/>
      <c r="B173" s="8"/>
      <c r="C173" s="7"/>
      <c r="D173" s="9"/>
      <c r="E173" s="9"/>
      <c r="F173" s="9"/>
      <c r="G173" s="20"/>
      <c r="H173" s="12"/>
      <c r="I173" s="7"/>
      <c r="J173" s="13"/>
      <c r="K173" s="9"/>
      <c r="L173" s="10"/>
      <c r="M173" s="11"/>
      <c r="N173" s="7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</row>
    <row r="174" spans="1:33">
      <c r="A174" s="7"/>
      <c r="B174" s="8"/>
      <c r="C174" s="7"/>
      <c r="D174" s="9"/>
      <c r="E174" s="9"/>
      <c r="F174" s="9"/>
      <c r="G174" s="20"/>
      <c r="H174" s="12"/>
      <c r="I174" s="7"/>
      <c r="J174" s="13"/>
      <c r="K174" s="9"/>
      <c r="L174" s="10"/>
      <c r="M174" s="11"/>
      <c r="N174" s="7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</row>
    <row r="175" spans="1:33">
      <c r="A175" s="7"/>
      <c r="B175" s="8"/>
      <c r="C175" s="7"/>
      <c r="D175" s="9"/>
      <c r="E175" s="9"/>
      <c r="F175" s="9"/>
      <c r="G175" s="20"/>
      <c r="H175" s="12"/>
      <c r="I175" s="7"/>
      <c r="J175" s="13"/>
      <c r="K175" s="9"/>
      <c r="L175" s="10"/>
      <c r="M175" s="11"/>
      <c r="N175" s="7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</row>
    <row r="176" spans="1:33">
      <c r="A176" s="7"/>
      <c r="B176" s="8"/>
      <c r="C176" s="7"/>
      <c r="D176" s="9"/>
      <c r="E176" s="9"/>
      <c r="F176" s="9"/>
      <c r="G176" s="20"/>
      <c r="H176" s="12"/>
      <c r="I176" s="7"/>
      <c r="J176" s="13"/>
      <c r="K176" s="9"/>
      <c r="L176" s="10"/>
      <c r="M176" s="11"/>
      <c r="N176" s="7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</row>
    <row r="177" spans="1:33">
      <c r="A177" s="7"/>
      <c r="B177" s="8"/>
      <c r="C177" s="7"/>
      <c r="D177" s="9"/>
      <c r="E177" s="9"/>
      <c r="F177" s="9"/>
      <c r="G177" s="20"/>
      <c r="H177" s="12"/>
      <c r="I177" s="7"/>
      <c r="J177" s="13"/>
      <c r="K177" s="9"/>
      <c r="L177" s="10"/>
      <c r="M177" s="11"/>
      <c r="N177" s="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</row>
    <row r="178" spans="1:33">
      <c r="A178" s="7"/>
      <c r="B178" s="8"/>
      <c r="C178" s="7"/>
      <c r="D178" s="9"/>
      <c r="E178" s="9"/>
      <c r="F178" s="9"/>
      <c r="G178" s="20"/>
      <c r="H178" s="12"/>
      <c r="I178" s="7"/>
      <c r="J178" s="13"/>
      <c r="K178" s="9"/>
      <c r="L178" s="10"/>
      <c r="M178" s="11"/>
      <c r="N178" s="7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</row>
    <row r="179" spans="1:33">
      <c r="A179" s="7"/>
      <c r="B179" s="8"/>
      <c r="C179" s="7"/>
      <c r="D179" s="9"/>
      <c r="E179" s="9"/>
      <c r="F179" s="9"/>
      <c r="G179" s="20"/>
      <c r="H179" s="12"/>
      <c r="I179" s="7"/>
      <c r="J179" s="13"/>
      <c r="K179" s="9"/>
      <c r="L179" s="10"/>
      <c r="M179" s="11"/>
      <c r="N179" s="7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</row>
    <row r="180" spans="1:33">
      <c r="A180" s="7"/>
      <c r="B180" s="8"/>
      <c r="C180" s="7"/>
      <c r="D180" s="9"/>
      <c r="E180" s="9"/>
      <c r="F180" s="9"/>
      <c r="G180" s="20"/>
      <c r="H180" s="12"/>
      <c r="I180" s="7"/>
      <c r="J180" s="13"/>
      <c r="K180" s="9"/>
      <c r="L180" s="10"/>
      <c r="M180" s="11"/>
      <c r="N180" s="7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</row>
    <row r="181" spans="1:33">
      <c r="A181" s="7"/>
      <c r="B181" s="8"/>
      <c r="C181" s="7"/>
      <c r="D181" s="9"/>
      <c r="E181" s="9"/>
      <c r="F181" s="9"/>
      <c r="G181" s="20"/>
      <c r="H181" s="12"/>
      <c r="I181" s="7"/>
      <c r="J181" s="13"/>
      <c r="K181" s="9"/>
      <c r="L181" s="10"/>
      <c r="M181" s="11"/>
      <c r="N181" s="7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</row>
    <row r="182" spans="1:33">
      <c r="A182" s="7"/>
      <c r="B182" s="8"/>
      <c r="C182" s="7"/>
      <c r="D182" s="9"/>
      <c r="E182" s="9"/>
      <c r="F182" s="9"/>
      <c r="G182" s="20"/>
      <c r="H182" s="12"/>
      <c r="I182" s="7"/>
      <c r="J182" s="13"/>
      <c r="K182" s="9"/>
      <c r="L182" s="10"/>
      <c r="M182" s="11"/>
      <c r="N182" s="7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</row>
    <row r="183" spans="1:33">
      <c r="A183" s="7"/>
      <c r="B183" s="8"/>
      <c r="C183" s="7"/>
      <c r="D183" s="9"/>
      <c r="E183" s="9"/>
      <c r="F183" s="9"/>
      <c r="G183" s="20"/>
      <c r="H183" s="12"/>
      <c r="I183" s="7"/>
      <c r="J183" s="13"/>
      <c r="K183" s="9"/>
      <c r="L183" s="10"/>
      <c r="M183" s="11"/>
      <c r="N183" s="7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</row>
    <row r="184" spans="1:33">
      <c r="A184" s="7"/>
      <c r="B184" s="8"/>
      <c r="C184" s="7" t="e">
        <f>DATE(LEFT(I184,4),MID(I184,5,2),RIGHT(I184,2))</f>
        <v>#VALUE!</v>
      </c>
      <c r="D184" s="9" t="e">
        <f>VLOOKUP(G184,'Display by UIC Report'!B:H,7,FALSE)</f>
        <v>#N/A</v>
      </c>
      <c r="E184" s="9"/>
      <c r="F184" s="9" t="e">
        <f>VLOOKUP(G184,'Display by UIC Report'!B:J,9,FALSE)</f>
        <v>#N/A</v>
      </c>
      <c r="G184" s="20">
        <f>'Display by UIC Report'!B28</f>
        <v>0</v>
      </c>
      <c r="H184" s="12" t="e">
        <f>DATE(LEFT(I184,4),MID(I184,5,2),RIGHT(I184,2))+1</f>
        <v>#VALUE!</v>
      </c>
      <c r="I184" s="7">
        <f>'Display by UIC Report'!C28</f>
        <v>0</v>
      </c>
      <c r="J184" s="13"/>
      <c r="K184" s="9"/>
      <c r="L184" s="10"/>
      <c r="M184" s="11" t="e">
        <f>(J184-H184)/30</f>
        <v>#VALUE!</v>
      </c>
      <c r="N184" s="7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</row>
    <row r="185" spans="1:33">
      <c r="A185" s="7"/>
      <c r="B185" s="8"/>
      <c r="C185" s="7" t="e">
        <f>DATE(LEFT(I185,4),MID(I185,5,2),RIGHT(I185,2))</f>
        <v>#VALUE!</v>
      </c>
      <c r="D185" s="9" t="e">
        <f>VLOOKUP(G185,'Display by UIC Report'!B:H,7,FALSE)</f>
        <v>#N/A</v>
      </c>
      <c r="E185" s="9"/>
      <c r="F185" s="9" t="e">
        <f>VLOOKUP(G185,'Display by UIC Report'!B:J,9,FALSE)</f>
        <v>#N/A</v>
      </c>
      <c r="G185" s="20">
        <f>'Display by UIC Report'!B3</f>
        <v>0</v>
      </c>
      <c r="H185" s="12" t="e">
        <f>DATE(LEFT(I185,4),MID(I185,5,2),RIGHT(I185,2))+1</f>
        <v>#VALUE!</v>
      </c>
      <c r="I185" s="7">
        <f>'Display by UIC Report'!C3</f>
        <v>0</v>
      </c>
      <c r="J185" s="13"/>
      <c r="K185" s="9"/>
      <c r="L185" s="10"/>
      <c r="M185" s="11" t="e">
        <f>(J185-H185)/30</f>
        <v>#VALUE!</v>
      </c>
      <c r="N185" s="7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</row>
    <row r="186" spans="1:33">
      <c r="A186" s="7"/>
      <c r="B186" s="8"/>
      <c r="C186" s="7"/>
      <c r="D186" s="9"/>
      <c r="E186" s="9"/>
      <c r="F186" s="9"/>
      <c r="G186" s="17"/>
      <c r="H186" s="12"/>
      <c r="I186" s="7"/>
      <c r="J186" s="13"/>
      <c r="K186" s="9"/>
      <c r="L186" s="10"/>
      <c r="M186" s="11"/>
      <c r="N186" s="7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</row>
    <row r="187" spans="1:33">
      <c r="A187" s="7"/>
      <c r="B187" s="8"/>
      <c r="C187" s="7"/>
      <c r="D187" s="9"/>
      <c r="E187" s="9"/>
      <c r="F187" s="9"/>
      <c r="G187" s="17"/>
      <c r="H187" s="12"/>
      <c r="I187" s="7"/>
      <c r="J187" s="13"/>
      <c r="K187" s="9"/>
      <c r="L187" s="10"/>
      <c r="M187" s="11"/>
      <c r="N187" s="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</row>
    <row r="188" spans="1:33">
      <c r="A188" s="7"/>
      <c r="B188" s="8"/>
      <c r="C188" s="7"/>
      <c r="D188" s="9"/>
      <c r="E188" s="9"/>
      <c r="F188" s="9"/>
      <c r="G188" s="17"/>
      <c r="H188" s="12"/>
      <c r="I188" s="7"/>
      <c r="J188" s="13"/>
      <c r="K188" s="9"/>
      <c r="L188" s="10"/>
      <c r="M188" s="11"/>
      <c r="N188" s="7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</row>
    <row r="189" spans="1:33">
      <c r="A189" s="7"/>
      <c r="B189" s="8"/>
      <c r="C189" s="7"/>
      <c r="D189" s="9"/>
      <c r="E189" s="9"/>
      <c r="F189" s="9"/>
      <c r="G189" s="17"/>
      <c r="H189" s="12"/>
      <c r="I189" s="7"/>
      <c r="J189" s="13"/>
      <c r="K189" s="9"/>
      <c r="L189" s="10"/>
      <c r="M189" s="11"/>
      <c r="N189" s="7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</row>
    <row r="190" spans="1:33">
      <c r="A190" s="7"/>
      <c r="B190" s="8"/>
      <c r="C190" s="7"/>
      <c r="D190" s="9"/>
      <c r="E190" s="9"/>
      <c r="F190" s="9"/>
      <c r="G190" s="17"/>
      <c r="H190" s="12"/>
      <c r="I190" s="7"/>
      <c r="J190" s="13"/>
      <c r="K190" s="9"/>
      <c r="L190" s="10"/>
      <c r="M190" s="11"/>
      <c r="N190" s="7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</row>
    <row r="191" spans="1:33">
      <c r="A191" s="7"/>
      <c r="B191" s="8"/>
      <c r="C191" s="7"/>
      <c r="D191" s="9"/>
      <c r="E191" s="9"/>
      <c r="F191" s="9"/>
      <c r="G191" s="17"/>
      <c r="H191" s="12"/>
      <c r="I191" s="7"/>
      <c r="J191" s="13"/>
      <c r="K191" s="9"/>
      <c r="L191" s="10"/>
      <c r="M191" s="11"/>
      <c r="N191" s="7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</row>
    <row r="192" spans="1:33">
      <c r="A192" s="7"/>
      <c r="B192" s="8"/>
      <c r="C192" s="7"/>
      <c r="D192" s="9"/>
      <c r="E192" s="9"/>
      <c r="F192" s="9"/>
      <c r="G192" s="17"/>
      <c r="H192" s="12"/>
      <c r="I192" s="7"/>
      <c r="J192" s="13"/>
      <c r="K192" s="9"/>
      <c r="L192" s="10"/>
      <c r="M192" s="11"/>
      <c r="N192" s="7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</row>
    <row r="193" spans="1:33">
      <c r="A193" s="7"/>
      <c r="B193" s="8"/>
      <c r="C193" s="7"/>
      <c r="D193" s="9"/>
      <c r="E193" s="9"/>
      <c r="F193" s="9"/>
      <c r="G193" s="17"/>
      <c r="H193" s="12"/>
      <c r="I193" s="7"/>
      <c r="J193" s="13"/>
      <c r="K193" s="9"/>
      <c r="L193" s="10"/>
      <c r="M193" s="11"/>
      <c r="N193" s="7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</row>
    <row r="194" spans="1:33">
      <c r="A194" s="7"/>
      <c r="B194" s="8"/>
      <c r="C194" s="7"/>
      <c r="D194" s="9"/>
      <c r="E194" s="9"/>
      <c r="F194" s="9"/>
      <c r="G194" s="17"/>
      <c r="H194" s="12"/>
      <c r="I194" s="7"/>
      <c r="J194" s="13"/>
      <c r="K194" s="9"/>
      <c r="L194" s="10"/>
      <c r="M194" s="11"/>
      <c r="N194" s="7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</row>
    <row r="195" spans="1:33">
      <c r="A195" s="7"/>
      <c r="B195" s="8"/>
      <c r="C195" s="7"/>
      <c r="D195" s="9"/>
      <c r="E195" s="9"/>
      <c r="F195" s="9"/>
      <c r="G195" s="17"/>
      <c r="H195" s="12"/>
      <c r="I195" s="7"/>
      <c r="J195" s="13"/>
      <c r="K195" s="9"/>
      <c r="L195" s="10"/>
      <c r="M195" s="11"/>
      <c r="N195" s="7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</row>
    <row r="196" spans="1:33">
      <c r="A196" s="7"/>
      <c r="B196" s="8"/>
      <c r="C196" s="7"/>
      <c r="D196" s="9"/>
      <c r="E196" s="9"/>
      <c r="F196" s="9"/>
      <c r="G196" s="17"/>
      <c r="H196" s="12"/>
      <c r="I196" s="7"/>
      <c r="J196" s="13"/>
      <c r="K196" s="9"/>
      <c r="L196" s="10"/>
      <c r="M196" s="11"/>
      <c r="N196" s="7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</row>
    <row r="197" spans="1:33">
      <c r="A197" s="7"/>
      <c r="B197" s="8"/>
      <c r="C197" s="7"/>
      <c r="D197" s="9"/>
      <c r="E197" s="9"/>
      <c r="F197" s="9"/>
      <c r="G197" s="17"/>
      <c r="H197" s="12"/>
      <c r="I197" s="7"/>
      <c r="J197" s="13"/>
      <c r="K197" s="9"/>
      <c r="L197" s="10"/>
      <c r="M197" s="11"/>
      <c r="N197" s="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</row>
    <row r="198" spans="1:33">
      <c r="A198" s="7"/>
      <c r="B198" s="8"/>
      <c r="C198" s="7"/>
      <c r="D198" s="9"/>
      <c r="E198" s="9"/>
      <c r="F198" s="9"/>
      <c r="G198" s="17"/>
      <c r="H198" s="12"/>
      <c r="I198" s="7"/>
      <c r="J198" s="13"/>
      <c r="K198" s="9"/>
      <c r="L198" s="10"/>
      <c r="M198" s="11"/>
      <c r="N198" s="7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</row>
    <row r="199" spans="1:33">
      <c r="A199" s="7"/>
      <c r="B199" s="8"/>
      <c r="C199" s="7"/>
      <c r="D199" s="9"/>
      <c r="E199" s="9"/>
      <c r="F199" s="9"/>
      <c r="G199" s="17"/>
      <c r="H199" s="12"/>
      <c r="I199" s="7"/>
      <c r="J199" s="13"/>
      <c r="K199" s="9"/>
      <c r="L199" s="10"/>
      <c r="M199" s="11"/>
      <c r="N199" s="7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</row>
    <row r="200" spans="1:33">
      <c r="A200" s="7"/>
      <c r="B200" s="8"/>
      <c r="C200" s="7"/>
      <c r="D200" s="9"/>
      <c r="E200" s="9"/>
      <c r="F200" s="9"/>
      <c r="G200" s="17"/>
      <c r="H200" s="12"/>
      <c r="I200" s="7"/>
      <c r="J200" s="13"/>
      <c r="K200" s="9"/>
      <c r="L200" s="10"/>
      <c r="M200" s="11"/>
      <c r="N200" s="7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</row>
    <row r="201" spans="1:33">
      <c r="A201" s="7"/>
      <c r="B201" s="8"/>
      <c r="C201" s="7"/>
      <c r="D201" s="9"/>
      <c r="E201" s="9"/>
      <c r="F201" s="9"/>
      <c r="G201" s="17"/>
      <c r="H201" s="12"/>
      <c r="I201" s="7"/>
      <c r="J201" s="13"/>
      <c r="K201" s="9"/>
      <c r="L201" s="10"/>
      <c r="M201" s="11"/>
      <c r="N201" s="7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</row>
    <row r="202" spans="1:33">
      <c r="A202" s="7"/>
      <c r="B202" s="8"/>
      <c r="C202" s="7"/>
      <c r="D202" s="9"/>
      <c r="E202" s="9"/>
      <c r="F202" s="9"/>
      <c r="G202" s="17"/>
      <c r="H202" s="12"/>
      <c r="I202" s="7"/>
      <c r="J202" s="13"/>
      <c r="K202" s="9"/>
      <c r="L202" s="10"/>
      <c r="M202" s="11"/>
      <c r="N202" s="7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</row>
    <row r="203" spans="1:33">
      <c r="A203" s="7"/>
      <c r="B203" s="8"/>
      <c r="C203" s="7"/>
      <c r="D203" s="9"/>
      <c r="E203" s="9"/>
      <c r="F203" s="9"/>
      <c r="G203" s="17"/>
      <c r="H203" s="12"/>
      <c r="I203" s="7"/>
      <c r="J203" s="13"/>
      <c r="K203" s="9"/>
      <c r="L203" s="10"/>
      <c r="M203" s="11"/>
      <c r="N203" s="7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</row>
    <row r="204" spans="1:33">
      <c r="A204" s="7"/>
      <c r="B204" s="8"/>
      <c r="C204" s="7"/>
      <c r="D204" s="9"/>
      <c r="E204" s="9"/>
      <c r="F204" s="9"/>
      <c r="G204" s="17"/>
      <c r="H204" s="12"/>
      <c r="I204" s="7"/>
      <c r="J204" s="13"/>
      <c r="K204" s="9"/>
      <c r="L204" s="10"/>
      <c r="M204" s="11"/>
      <c r="N204" s="7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</row>
    <row r="205" spans="1:33">
      <c r="A205" s="7"/>
      <c r="B205" s="8"/>
      <c r="C205" s="7"/>
      <c r="D205" s="9"/>
      <c r="E205" s="9"/>
      <c r="F205" s="9"/>
      <c r="G205" s="17"/>
      <c r="H205" s="12"/>
      <c r="I205" s="7"/>
      <c r="J205" s="13"/>
      <c r="K205" s="9"/>
      <c r="L205" s="10"/>
      <c r="M205" s="11"/>
      <c r="N205" s="7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</row>
    <row r="206" spans="1:33">
      <c r="A206" s="7"/>
      <c r="B206" s="8"/>
      <c r="C206" s="7"/>
      <c r="D206" s="9"/>
      <c r="E206" s="9"/>
      <c r="F206" s="9"/>
      <c r="G206" s="17"/>
      <c r="H206" s="12"/>
      <c r="I206" s="7"/>
      <c r="J206" s="13"/>
      <c r="K206" s="9"/>
      <c r="L206" s="10"/>
      <c r="M206" s="11"/>
      <c r="N206" s="7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</row>
    <row r="207" spans="1:33">
      <c r="A207" s="7"/>
      <c r="B207" s="8"/>
      <c r="C207" s="7"/>
      <c r="D207" s="9"/>
      <c r="E207" s="9"/>
      <c r="F207" s="9"/>
      <c r="G207" s="17"/>
      <c r="H207" s="12"/>
      <c r="I207" s="7"/>
      <c r="J207" s="13"/>
      <c r="K207" s="9"/>
      <c r="L207" s="10"/>
      <c r="M207" s="11"/>
      <c r="N207" s="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</row>
    <row r="208" spans="1:33">
      <c r="A208" s="7"/>
      <c r="B208" s="8"/>
      <c r="C208" s="7"/>
      <c r="D208" s="9"/>
      <c r="E208" s="9"/>
      <c r="F208" s="9"/>
      <c r="G208" s="17"/>
      <c r="H208" s="12"/>
      <c r="I208" s="7"/>
      <c r="J208" s="13"/>
      <c r="K208" s="9"/>
      <c r="L208" s="10"/>
      <c r="M208" s="11"/>
      <c r="N208" s="7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</row>
    <row r="209" spans="1:33">
      <c r="A209" s="7"/>
      <c r="B209" s="8"/>
      <c r="C209" s="7"/>
      <c r="D209" s="9"/>
      <c r="E209" s="9"/>
      <c r="F209" s="9"/>
      <c r="G209" s="17"/>
      <c r="H209" s="12"/>
      <c r="I209" s="7"/>
      <c r="J209" s="13"/>
      <c r="K209" s="9"/>
      <c r="L209" s="10"/>
      <c r="M209" s="11"/>
      <c r="N209" s="7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</row>
    <row r="210" spans="1:33">
      <c r="A210" s="7"/>
      <c r="B210" s="8"/>
      <c r="C210" s="7"/>
      <c r="D210" s="9"/>
      <c r="E210" s="9"/>
      <c r="F210" s="9"/>
      <c r="G210" s="17"/>
      <c r="H210" s="12"/>
      <c r="I210" s="7"/>
      <c r="J210" s="13"/>
      <c r="K210" s="9"/>
      <c r="L210" s="10"/>
      <c r="M210" s="11"/>
      <c r="N210" s="7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</row>
    <row r="211" spans="1:33">
      <c r="A211" s="7"/>
      <c r="B211" s="8"/>
      <c r="C211" s="7"/>
      <c r="D211" s="9"/>
      <c r="E211" s="9"/>
      <c r="F211" s="9"/>
      <c r="G211" s="17"/>
      <c r="H211" s="12"/>
      <c r="I211" s="7"/>
      <c r="J211" s="13"/>
      <c r="K211" s="9"/>
      <c r="L211" s="10"/>
      <c r="M211" s="11"/>
      <c r="N211" s="7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</row>
    <row r="212" spans="1:33">
      <c r="A212" s="7"/>
      <c r="B212" s="8"/>
      <c r="C212" s="7"/>
      <c r="D212" s="9"/>
      <c r="E212" s="9"/>
      <c r="F212" s="9"/>
      <c r="G212" s="17"/>
      <c r="H212" s="12"/>
      <c r="I212" s="7"/>
      <c r="J212" s="13"/>
      <c r="K212" s="9"/>
      <c r="L212" s="10"/>
      <c r="M212" s="11"/>
      <c r="N212" s="7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</row>
    <row r="213" spans="1:33">
      <c r="A213" s="7"/>
      <c r="B213" s="8"/>
      <c r="C213" s="7"/>
      <c r="D213" s="9"/>
      <c r="E213" s="9"/>
      <c r="F213" s="9"/>
      <c r="G213" s="17"/>
      <c r="H213" s="12"/>
      <c r="I213" s="7"/>
      <c r="J213" s="13"/>
      <c r="K213" s="9"/>
      <c r="L213" s="10"/>
      <c r="M213" s="11"/>
      <c r="N213" s="7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</row>
    <row r="214" spans="1:33">
      <c r="A214" s="7"/>
      <c r="B214" s="8"/>
      <c r="C214" s="7"/>
      <c r="D214" s="9"/>
      <c r="E214" s="9"/>
      <c r="F214" s="9"/>
      <c r="G214" s="17"/>
      <c r="H214" s="12"/>
      <c r="I214" s="7"/>
      <c r="J214" s="13"/>
      <c r="K214" s="9"/>
      <c r="L214" s="10"/>
      <c r="M214" s="11"/>
      <c r="N214" s="7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</row>
    <row r="215" spans="1:33">
      <c r="A215" s="7"/>
      <c r="B215" s="8"/>
      <c r="C215" s="7"/>
      <c r="D215" s="9"/>
      <c r="E215" s="9"/>
      <c r="F215" s="9"/>
      <c r="G215" s="17"/>
      <c r="H215" s="12"/>
      <c r="I215" s="7"/>
      <c r="J215" s="13"/>
      <c r="K215" s="9"/>
      <c r="L215" s="10"/>
      <c r="M215" s="11"/>
      <c r="N215" s="7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</row>
    <row r="216" spans="1:33">
      <c r="A216" s="7"/>
      <c r="B216" s="8"/>
      <c r="C216" s="7"/>
      <c r="D216" s="9"/>
      <c r="E216" s="9"/>
      <c r="F216" s="9"/>
      <c r="G216" s="17"/>
      <c r="H216" s="12"/>
      <c r="I216" s="7"/>
      <c r="J216" s="13"/>
      <c r="K216" s="9"/>
      <c r="L216" s="10"/>
      <c r="M216" s="11"/>
      <c r="N216" s="7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</row>
    <row r="217" spans="1:33">
      <c r="A217" s="7"/>
      <c r="B217" s="8"/>
      <c r="C217" s="7"/>
      <c r="D217" s="9"/>
      <c r="E217" s="9"/>
      <c r="F217" s="9"/>
      <c r="G217" s="17"/>
      <c r="H217" s="12"/>
      <c r="I217" s="7"/>
      <c r="J217" s="13"/>
      <c r="K217" s="9"/>
      <c r="L217" s="10"/>
      <c r="M217" s="11"/>
      <c r="N217" s="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</row>
    <row r="218" spans="1:33">
      <c r="A218" s="7"/>
      <c r="B218" s="8"/>
      <c r="C218" s="7"/>
      <c r="D218" s="9"/>
      <c r="E218" s="9"/>
      <c r="F218" s="9"/>
      <c r="G218" s="17"/>
      <c r="H218" s="12"/>
      <c r="I218" s="7"/>
      <c r="J218" s="13"/>
      <c r="K218" s="9"/>
      <c r="L218" s="10"/>
      <c r="M218" s="11"/>
      <c r="N218" s="7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</row>
    <row r="219" spans="1:33">
      <c r="A219" s="7"/>
      <c r="B219" s="8"/>
      <c r="C219" s="7"/>
      <c r="D219" s="9"/>
      <c r="E219" s="9"/>
      <c r="F219" s="9"/>
      <c r="G219" s="17"/>
      <c r="H219" s="12"/>
      <c r="I219" s="7"/>
      <c r="J219" s="13"/>
      <c r="K219" s="9"/>
      <c r="L219" s="10"/>
      <c r="M219" s="11"/>
      <c r="N219" s="7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</row>
    <row r="220" spans="1:33">
      <c r="A220" s="7"/>
      <c r="B220" s="8"/>
      <c r="C220" s="7"/>
      <c r="D220" s="9"/>
      <c r="E220" s="9"/>
      <c r="F220" s="9"/>
      <c r="G220" s="17"/>
      <c r="H220" s="12"/>
      <c r="I220" s="7"/>
      <c r="J220" s="13"/>
      <c r="K220" s="9"/>
      <c r="L220" s="10"/>
      <c r="M220" s="11"/>
      <c r="N220" s="7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</row>
    <row r="221" spans="1:33">
      <c r="A221" s="7"/>
      <c r="B221" s="8"/>
      <c r="C221" s="7"/>
      <c r="D221" s="9"/>
      <c r="E221" s="9"/>
      <c r="F221" s="9"/>
      <c r="G221" s="17"/>
      <c r="H221" s="12"/>
      <c r="I221" s="7"/>
      <c r="J221" s="13"/>
      <c r="K221" s="9"/>
      <c r="L221" s="10"/>
      <c r="M221" s="11"/>
      <c r="N221" s="7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</row>
    <row r="222" spans="1:33">
      <c r="A222" s="7"/>
      <c r="B222" s="8"/>
      <c r="C222" s="7"/>
      <c r="D222" s="9"/>
      <c r="E222" s="9"/>
      <c r="F222" s="9"/>
      <c r="G222" s="17"/>
      <c r="H222" s="12"/>
      <c r="I222" s="7"/>
      <c r="J222" s="13"/>
      <c r="K222" s="9"/>
      <c r="L222" s="10"/>
      <c r="M222" s="11"/>
      <c r="N222" s="7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</row>
    <row r="223" spans="1:33">
      <c r="A223" s="7"/>
      <c r="B223" s="8"/>
      <c r="C223" s="7"/>
      <c r="D223" s="9"/>
      <c r="E223" s="9"/>
      <c r="F223" s="9"/>
      <c r="G223" s="17"/>
      <c r="H223" s="12"/>
      <c r="I223" s="7"/>
      <c r="J223" s="13"/>
      <c r="K223" s="9"/>
      <c r="L223" s="10"/>
      <c r="M223" s="11"/>
      <c r="N223" s="7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</row>
    <row r="224" spans="1:33">
      <c r="A224" s="7"/>
      <c r="B224" s="8"/>
      <c r="C224" s="7"/>
      <c r="D224" s="9"/>
      <c r="E224" s="9"/>
      <c r="F224" s="9"/>
      <c r="G224" s="17"/>
      <c r="H224" s="12"/>
      <c r="I224" s="7"/>
      <c r="J224" s="13"/>
      <c r="K224" s="9"/>
      <c r="L224" s="10"/>
      <c r="M224" s="11"/>
      <c r="N224" s="7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</row>
    <row r="225" spans="1:33">
      <c r="A225" s="7"/>
      <c r="B225" s="8"/>
      <c r="C225" s="7"/>
      <c r="D225" s="9"/>
      <c r="E225" s="9"/>
      <c r="F225" s="9"/>
      <c r="G225" s="17"/>
      <c r="H225" s="12"/>
      <c r="I225" s="7"/>
      <c r="J225" s="13"/>
      <c r="K225" s="9"/>
      <c r="L225" s="10"/>
      <c r="M225" s="11"/>
      <c r="N225" s="7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</row>
    <row r="226" spans="1:33">
      <c r="A226" s="7"/>
      <c r="B226" s="8"/>
      <c r="C226" s="7"/>
      <c r="D226" s="9"/>
      <c r="E226" s="9"/>
      <c r="F226" s="9"/>
      <c r="G226" s="17"/>
      <c r="H226" s="12"/>
      <c r="I226" s="7"/>
      <c r="J226" s="13"/>
      <c r="K226" s="9"/>
      <c r="L226" s="10"/>
      <c r="M226" s="11"/>
      <c r="N226" s="7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</row>
    <row r="227" spans="1:33">
      <c r="A227" s="7"/>
      <c r="B227" s="8"/>
      <c r="C227" s="7"/>
      <c r="D227" s="9"/>
      <c r="E227" s="9"/>
      <c r="F227" s="9"/>
      <c r="G227" s="17"/>
      <c r="H227" s="12"/>
      <c r="I227" s="7"/>
      <c r="J227" s="13"/>
      <c r="K227" s="9"/>
      <c r="L227" s="10"/>
      <c r="M227" s="11"/>
      <c r="N227" s="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</row>
    <row r="228" spans="1:33">
      <c r="A228" s="7"/>
      <c r="B228" s="8"/>
      <c r="C228" s="7"/>
      <c r="D228" s="9"/>
      <c r="E228" s="9"/>
      <c r="F228" s="9"/>
      <c r="G228" s="17"/>
      <c r="H228" s="12"/>
      <c r="I228" s="7"/>
      <c r="J228" s="13"/>
      <c r="K228" s="9"/>
      <c r="L228" s="10"/>
      <c r="M228" s="11"/>
      <c r="N228" s="7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</row>
    <row r="229" spans="1:33">
      <c r="A229" s="7"/>
      <c r="B229" s="8"/>
      <c r="C229" s="7"/>
      <c r="D229" s="9"/>
      <c r="E229" s="9"/>
      <c r="F229" s="9"/>
      <c r="G229" s="17"/>
      <c r="H229" s="12"/>
      <c r="I229" s="7"/>
      <c r="J229" s="13"/>
      <c r="K229" s="9"/>
      <c r="L229" s="10"/>
      <c r="M229" s="11"/>
      <c r="N229" s="7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</row>
    <row r="230" spans="1:33">
      <c r="A230" s="7"/>
      <c r="B230" s="8"/>
      <c r="C230" s="7"/>
      <c r="D230" s="9"/>
      <c r="E230" s="9"/>
      <c r="F230" s="9"/>
      <c r="G230" s="17"/>
      <c r="H230" s="12"/>
      <c r="I230" s="7"/>
      <c r="J230" s="13"/>
      <c r="K230" s="9"/>
      <c r="L230" s="10"/>
      <c r="M230" s="11"/>
      <c r="N230" s="7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</row>
    <row r="231" spans="1:33">
      <c r="A231" s="7"/>
      <c r="B231" s="8"/>
      <c r="C231" s="7"/>
      <c r="D231" s="9"/>
      <c r="E231" s="9"/>
      <c r="F231" s="9"/>
      <c r="G231" s="17"/>
      <c r="H231" s="12"/>
      <c r="I231" s="7"/>
      <c r="J231" s="13"/>
      <c r="K231" s="9"/>
      <c r="L231" s="10"/>
      <c r="M231" s="11"/>
      <c r="N231" s="7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</row>
    <row r="232" spans="1:33">
      <c r="A232" s="7"/>
      <c r="B232" s="8"/>
      <c r="C232" s="7"/>
      <c r="D232" s="9"/>
      <c r="E232" s="9"/>
      <c r="F232" s="9"/>
      <c r="G232" s="17"/>
      <c r="H232" s="12"/>
      <c r="I232" s="7"/>
      <c r="J232" s="13"/>
      <c r="K232" s="9"/>
      <c r="L232" s="10"/>
      <c r="M232" s="11"/>
      <c r="N232" s="7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</row>
    <row r="233" spans="1:33">
      <c r="A233" s="7"/>
      <c r="B233" s="8"/>
      <c r="C233" s="7"/>
      <c r="D233" s="9"/>
      <c r="E233" s="9"/>
      <c r="F233" s="9"/>
      <c r="G233" s="17"/>
      <c r="H233" s="12"/>
      <c r="I233" s="7"/>
      <c r="J233" s="13"/>
      <c r="K233" s="9"/>
      <c r="L233" s="10"/>
      <c r="M233" s="11"/>
      <c r="N233" s="7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</row>
    <row r="234" spans="1:33">
      <c r="K234" s="9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</row>
    <row r="235" spans="1:33">
      <c r="K235" s="9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</row>
    <row r="236" spans="1:33">
      <c r="K236" s="9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</row>
    <row r="237" spans="1:33">
      <c r="K237" s="9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</row>
    <row r="238" spans="1:33">
      <c r="K238" s="9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</row>
    <row r="239" spans="1:33">
      <c r="K239" s="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</row>
    <row r="240" spans="1:33">
      <c r="K240" s="9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</row>
    <row r="241" spans="1:33">
      <c r="K241" s="9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</row>
    <row r="242" spans="1:33">
      <c r="K242" s="9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</row>
    <row r="243" spans="1:33">
      <c r="K243" s="9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</row>
    <row r="244" spans="1:33">
      <c r="K244" s="9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</row>
    <row r="245" spans="1:33">
      <c r="K245" s="9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</row>
    <row r="246" spans="1:33">
      <c r="K246" s="9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</row>
    <row r="247" spans="1:33">
      <c r="K247" s="9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</row>
    <row r="248" spans="1:33">
      <c r="A248"/>
      <c r="B248"/>
      <c r="C248"/>
      <c r="G248"/>
      <c r="H248"/>
      <c r="I248"/>
      <c r="J248"/>
      <c r="K248" s="9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</row>
    <row r="249" spans="1:33">
      <c r="A249"/>
      <c r="B249"/>
      <c r="C249"/>
      <c r="G249"/>
      <c r="H249"/>
      <c r="I249"/>
      <c r="J249"/>
      <c r="K249" s="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</row>
    <row r="250" spans="1:33">
      <c r="A250"/>
      <c r="B250"/>
      <c r="C250"/>
      <c r="G250"/>
      <c r="H250"/>
      <c r="I250"/>
      <c r="J250"/>
      <c r="K250" s="9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</row>
    <row r="251" spans="1:33">
      <c r="A251"/>
      <c r="B251"/>
      <c r="C251"/>
      <c r="G251"/>
      <c r="H251"/>
      <c r="I251"/>
      <c r="J251"/>
      <c r="K251" s="9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</row>
    <row r="252" spans="1:33">
      <c r="A252"/>
      <c r="B252"/>
      <c r="C252"/>
      <c r="G252"/>
      <c r="H252"/>
      <c r="I252"/>
      <c r="J252"/>
      <c r="K252" s="9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</row>
    <row r="253" spans="1:33">
      <c r="A253"/>
      <c r="B253"/>
      <c r="C253"/>
      <c r="G253"/>
      <c r="H253"/>
      <c r="I253"/>
      <c r="J253"/>
      <c r="K253" s="9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</row>
    <row r="254" spans="1:33">
      <c r="A254"/>
      <c r="B254"/>
      <c r="C254"/>
      <c r="G254"/>
      <c r="H254"/>
      <c r="I254"/>
      <c r="J254"/>
      <c r="K254" s="9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</row>
    <row r="255" spans="1:33">
      <c r="A255"/>
      <c r="B255"/>
      <c r="C255"/>
      <c r="G255"/>
      <c r="H255"/>
      <c r="I255"/>
      <c r="J255"/>
      <c r="K255" s="9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</row>
    <row r="256" spans="1:33">
      <c r="A256"/>
      <c r="B256"/>
      <c r="C256"/>
      <c r="G256"/>
      <c r="H256"/>
      <c r="I256"/>
      <c r="J256"/>
      <c r="K256" s="9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</row>
    <row r="257" spans="1:33">
      <c r="A257"/>
      <c r="B257"/>
      <c r="C257"/>
      <c r="G257"/>
      <c r="H257"/>
      <c r="I257"/>
      <c r="J257"/>
      <c r="K257" s="9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</row>
    <row r="258" spans="1:33">
      <c r="A258"/>
      <c r="B258"/>
      <c r="C258"/>
      <c r="G258"/>
      <c r="H258"/>
      <c r="I258"/>
      <c r="J258"/>
      <c r="K258" s="9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</row>
    <row r="259" spans="1:33">
      <c r="A259"/>
      <c r="B259"/>
      <c r="C259"/>
      <c r="G259"/>
      <c r="H259"/>
      <c r="I259"/>
      <c r="J259"/>
      <c r="K259" s="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</row>
    <row r="260" spans="1:33">
      <c r="A260"/>
      <c r="B260"/>
      <c r="C260"/>
      <c r="G260"/>
      <c r="H260"/>
      <c r="I260"/>
      <c r="J260"/>
      <c r="K260" s="9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</row>
    <row r="261" spans="1:33">
      <c r="A261"/>
      <c r="B261"/>
      <c r="C261"/>
      <c r="G261"/>
      <c r="H261"/>
      <c r="I261"/>
      <c r="J261"/>
      <c r="K261" s="9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</row>
    <row r="262" spans="1:33">
      <c r="A262"/>
      <c r="B262"/>
      <c r="C262"/>
      <c r="G262"/>
      <c r="H262"/>
      <c r="I262"/>
      <c r="J262"/>
      <c r="K262" s="9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</row>
    <row r="263" spans="1:33">
      <c r="A263"/>
      <c r="B263"/>
      <c r="C263"/>
      <c r="G263"/>
      <c r="H263"/>
      <c r="I263"/>
      <c r="J263"/>
      <c r="K263" s="9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</row>
    <row r="264" spans="1:33">
      <c r="A264"/>
      <c r="B264"/>
      <c r="C264"/>
      <c r="G264"/>
      <c r="H264"/>
      <c r="I264"/>
      <c r="J264"/>
      <c r="K264" s="9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</row>
    <row r="449" spans="1:33">
      <c r="B449" s="16"/>
      <c r="G449"/>
      <c r="H449"/>
      <c r="I449"/>
      <c r="J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</row>
    <row r="450" spans="1:33">
      <c r="B450" s="16"/>
      <c r="G450"/>
      <c r="H450"/>
      <c r="I450"/>
      <c r="J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</row>
    <row r="451" spans="1:33">
      <c r="B451" s="16"/>
      <c r="G451"/>
      <c r="H451"/>
      <c r="I451"/>
      <c r="J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</row>
    <row r="452" spans="1:33">
      <c r="B452" s="16"/>
      <c r="G452"/>
      <c r="H452"/>
      <c r="I452"/>
      <c r="J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</row>
    <row r="453" spans="1:33" hidden="1">
      <c r="A453" s="21" t="s">
        <v>15</v>
      </c>
      <c r="B453" s="21" t="s">
        <v>15</v>
      </c>
      <c r="C453" s="22" t="s">
        <v>9</v>
      </c>
      <c r="D453" s="23" t="s">
        <v>25</v>
      </c>
      <c r="E453" s="23"/>
      <c r="F453" s="24"/>
      <c r="G453"/>
      <c r="H453"/>
      <c r="I453"/>
      <c r="J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</row>
    <row r="454" spans="1:33" hidden="1">
      <c r="A454" s="25" t="s">
        <v>14</v>
      </c>
      <c r="B454" s="25" t="s">
        <v>14</v>
      </c>
      <c r="C454" s="22" t="s">
        <v>17</v>
      </c>
      <c r="D454" s="23" t="s">
        <v>26</v>
      </c>
      <c r="E454" s="23"/>
      <c r="F454" s="26"/>
      <c r="G454"/>
      <c r="H454"/>
      <c r="I454"/>
      <c r="J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</row>
    <row r="455" spans="1:33" hidden="1">
      <c r="A455" s="21" t="s">
        <v>13</v>
      </c>
      <c r="B455" s="21" t="s">
        <v>13</v>
      </c>
      <c r="C455" s="22" t="s">
        <v>24</v>
      </c>
      <c r="D455" s="23" t="s">
        <v>27</v>
      </c>
      <c r="E455" s="23"/>
      <c r="F455" s="27"/>
      <c r="G455"/>
      <c r="H455"/>
      <c r="I455"/>
      <c r="J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</row>
    <row r="456" spans="1:33" hidden="1">
      <c r="A456" s="21" t="s">
        <v>4</v>
      </c>
      <c r="B456" s="21" t="s">
        <v>4</v>
      </c>
      <c r="C456" s="22" t="s">
        <v>18</v>
      </c>
      <c r="D456" s="23" t="s">
        <v>28</v>
      </c>
      <c r="E456" s="23"/>
      <c r="F456" s="24"/>
      <c r="G456"/>
      <c r="H456"/>
      <c r="I456"/>
      <c r="J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</row>
    <row r="457" spans="1:33" hidden="1">
      <c r="A457" s="21" t="s">
        <v>16</v>
      </c>
      <c r="B457" s="21" t="s">
        <v>16</v>
      </c>
      <c r="C457" s="22" t="s">
        <v>19</v>
      </c>
      <c r="D457" s="23"/>
      <c r="E457" s="23"/>
      <c r="F457" s="28"/>
      <c r="G457"/>
      <c r="H457"/>
      <c r="I457"/>
      <c r="J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</row>
    <row r="458" spans="1:33" hidden="1">
      <c r="A458" s="21" t="s">
        <v>2</v>
      </c>
      <c r="B458" s="21" t="s">
        <v>2</v>
      </c>
      <c r="C458" s="22" t="s">
        <v>20</v>
      </c>
      <c r="D458" s="23"/>
      <c r="E458" s="23"/>
      <c r="F458" s="28"/>
      <c r="G458"/>
      <c r="H458"/>
      <c r="I458"/>
      <c r="J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</row>
    <row r="459" spans="1:33" hidden="1">
      <c r="A459" s="21" t="s">
        <v>11</v>
      </c>
      <c r="B459" s="21" t="s">
        <v>11</v>
      </c>
      <c r="C459" s="22" t="s">
        <v>21</v>
      </c>
      <c r="D459" s="23"/>
      <c r="E459" s="23"/>
      <c r="F459" s="28"/>
      <c r="G459"/>
      <c r="H459"/>
      <c r="I459"/>
      <c r="J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</row>
    <row r="460" spans="1:33" hidden="1">
      <c r="A460" s="21" t="s">
        <v>5</v>
      </c>
      <c r="B460" s="21" t="s">
        <v>5</v>
      </c>
      <c r="C460" s="22" t="s">
        <v>37</v>
      </c>
      <c r="D460" s="29"/>
      <c r="E460" s="29"/>
      <c r="F460" s="28"/>
      <c r="G460"/>
      <c r="H460"/>
      <c r="I460"/>
      <c r="J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</row>
    <row r="461" spans="1:33" hidden="1">
      <c r="A461" s="21" t="s">
        <v>12</v>
      </c>
      <c r="B461" s="21" t="s">
        <v>12</v>
      </c>
      <c r="C461" s="22" t="s">
        <v>22</v>
      </c>
      <c r="D461" s="29" t="s">
        <v>23</v>
      </c>
      <c r="E461" s="29"/>
      <c r="F461" s="28"/>
      <c r="G461"/>
      <c r="H461"/>
      <c r="I461"/>
      <c r="J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</row>
    <row r="462" spans="1:33">
      <c r="A462" s="14"/>
      <c r="B462" s="1" t="s">
        <v>23</v>
      </c>
      <c r="G462"/>
      <c r="H462"/>
      <c r="I462"/>
      <c r="J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</row>
    <row r="463" spans="1:33">
      <c r="A463" s="15"/>
      <c r="G463"/>
      <c r="H463"/>
      <c r="I463"/>
      <c r="J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</row>
  </sheetData>
  <autoFilter ref="A1:N1">
    <filterColumn colId="4"/>
    <sortState ref="A2:N89">
      <sortCondition ref="E1"/>
    </sortState>
  </autoFilter>
  <conditionalFormatting sqref="B462 B464:B1048576 C453:C1048576 D461:E461 F457:F461 J1:J1048576 H1:H1048576 B1:C452 M1:M1048576">
    <cfRule type="containsErrors" dxfId="19" priority="27">
      <formula>ISERROR(B1)</formula>
    </cfRule>
  </conditionalFormatting>
  <conditionalFormatting sqref="L71 A464:A1048576 A454:B454 G61:G1048576 G1:G59 A1:A452">
    <cfRule type="containsText" dxfId="18" priority="24" operator="containsText" text="Working Outbrief">
      <formula>NOT(ISERROR(SEARCH("Working Outbrief",A1)))</formula>
    </cfRule>
    <cfRule type="containsText" dxfId="17" priority="25" operator="containsText" text="Complete">
      <formula>NOT(ISERROR(SEARCH("Complete",A1)))</formula>
    </cfRule>
    <cfRule type="containsText" priority="26" operator="containsText" text="Complete">
      <formula>NOT(ISERROR(SEARCH("Complete",A1)))</formula>
    </cfRule>
  </conditionalFormatting>
  <conditionalFormatting sqref="I1:J1048576">
    <cfRule type="cellIs" dxfId="16" priority="23" operator="equal">
      <formula>0</formula>
    </cfRule>
  </conditionalFormatting>
  <conditionalFormatting sqref="A464:A1048576 A1:A452">
    <cfRule type="containsText" dxfId="15" priority="13" operator="containsText" text="sent for sigs">
      <formula>NOT(ISERROR(SEARCH("sent for sigs",A1)))</formula>
    </cfRule>
    <cfRule type="containsText" dxfId="14" priority="15" operator="containsText" text="w/ Unit for Corrections">
      <formula>NOT(ISERROR(SEARCH("w/ Unit for Corrections",A1)))</formula>
    </cfRule>
    <cfRule type="containsText" dxfId="13" priority="16" operator="containsText" text="W/ SQDN XO">
      <formula>NOT(ISERROR(SEARCH("W/ SQDN XO",A1)))</formula>
    </cfRule>
    <cfRule type="containsText" dxfId="12" priority="17" operator="containsText" text="w/ ratee">
      <formula>NOT(ISERROR(SEARCH("w/ ratee",A1)))</formula>
    </cfRule>
    <cfRule type="containsText" dxfId="11" priority="18" operator="containsText" text="W/ Sr Rater">
      <formula>NOT(ISERROR(SEARCH("W/ Sr Rater",A1)))</formula>
    </cfRule>
    <cfRule type="containsText" dxfId="10" priority="19" operator="containsText" text="w/ S1 for review">
      <formula>NOT(ISERROR(SEARCH("w/ S1 for review",A1)))</formula>
    </cfRule>
    <cfRule type="containsText" dxfId="9" priority="22" operator="containsText" text="DA SUBMITTED">
      <formula>NOT(ISERROR(SEARCH("DA SUBMITTED",A1)))</formula>
    </cfRule>
  </conditionalFormatting>
  <conditionalFormatting sqref="B464:B1048576 B462 B1:B452">
    <cfRule type="colorScale" priority="20">
      <colorScale>
        <cfvo type="num" val="-30"/>
        <cfvo type="num" val="0"/>
        <cfvo type="num" val="30"/>
        <color theme="6" tint="-0.499984740745262"/>
        <color rgb="FFFFEB84"/>
        <color rgb="FFC00000"/>
      </colorScale>
    </cfRule>
    <cfRule type="colorScale" priority="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462:E1048576 D1:E452">
    <cfRule type="containsText" dxfId="8" priority="12" operator="containsText" text="wayca0">
      <formula>NOT(ISERROR(SEARCH("wayca0",D1)))</formula>
    </cfRule>
    <cfRule type="containsText" dxfId="7" priority="14" operator="containsText" text="WC03B0">
      <formula>NOT(ISERROR(SEARCH("WC03B0",D1)))</formula>
    </cfRule>
  </conditionalFormatting>
  <conditionalFormatting sqref="A462:A1048576 C453:C461 A1:A452">
    <cfRule type="containsText" dxfId="6" priority="11" operator="containsText" text="PENDING">
      <formula>NOT(ISERROR(SEARCH("PENDING",A1)))</formula>
    </cfRule>
  </conditionalFormatting>
  <conditionalFormatting sqref="C453:C461 D461:E461">
    <cfRule type="colorScale" priority="5">
      <colorScale>
        <cfvo type="num" val="-30"/>
        <cfvo type="num" val="0"/>
        <cfvo type="num" val="30"/>
        <color theme="6" tint="-0.499984740745262"/>
        <color rgb="FFFFEB84"/>
        <color rgb="FFC00000"/>
      </colorScale>
    </cfRule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dataValidations count="3">
    <dataValidation type="list" allowBlank="1" showInputMessage="1" showErrorMessage="1" sqref="A218:A233 K2:K233">
      <formula1>$A$453:$A$461</formula1>
    </dataValidation>
    <dataValidation type="list" allowBlank="1" showInputMessage="1" showErrorMessage="1" sqref="K234:K264">
      <formula1>#REF!</formula1>
    </dataValidation>
    <dataValidation type="list" allowBlank="1" showInputMessage="1" showErrorMessage="1" sqref="A2:A217">
      <formula1>$C$453:$C$461</formula1>
    </dataValidation>
  </dataValidations>
  <pageMargins left="0.7" right="0.7" top="0.75" bottom="0.75" header="0.3" footer="0.3"/>
  <pageSetup scale="21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12"/>
  <sheetViews>
    <sheetView topLeftCell="A75" workbookViewId="0">
      <selection activeCell="B112" sqref="B112"/>
    </sheetView>
  </sheetViews>
  <sheetFormatPr defaultColWidth="9.109375" defaultRowHeight="14.4"/>
  <cols>
    <col min="1" max="1" width="27.44140625" style="81" bestFit="1" customWidth="1"/>
    <col min="2" max="2" width="5" style="81" bestFit="1" customWidth="1"/>
    <col min="3" max="3" width="30.33203125" style="81" bestFit="1" customWidth="1"/>
    <col min="4" max="4" width="7" style="81" bestFit="1" customWidth="1"/>
    <col min="5" max="6" width="12" style="81" bestFit="1" customWidth="1"/>
    <col min="7" max="7" width="12.109375" style="81" bestFit="1" customWidth="1"/>
    <col min="8" max="8" width="20" style="81" bestFit="1" customWidth="1"/>
    <col min="9" max="9" width="19.44140625" style="81" bestFit="1" customWidth="1"/>
    <col min="10" max="10" width="20.44140625" style="81" bestFit="1" customWidth="1"/>
    <col min="11" max="11" width="19.5546875" style="81" bestFit="1" customWidth="1"/>
    <col min="12" max="12" width="9.6640625" style="81" bestFit="1" customWidth="1"/>
    <col min="13" max="13" width="29.88671875" style="48" customWidth="1"/>
    <col min="14" max="16384" width="9.109375" style="81"/>
  </cols>
  <sheetData>
    <row r="1" spans="1:13" s="47" customFormat="1">
      <c r="A1" s="47" t="s">
        <v>117</v>
      </c>
      <c r="B1" s="47" t="s">
        <v>39</v>
      </c>
      <c r="C1" s="47" t="s">
        <v>0</v>
      </c>
      <c r="D1" s="47" t="s">
        <v>118</v>
      </c>
      <c r="E1" s="47" t="s">
        <v>119</v>
      </c>
      <c r="F1" s="47" t="s">
        <v>120</v>
      </c>
      <c r="G1" s="47" t="s">
        <v>121</v>
      </c>
      <c r="H1" s="47" t="s">
        <v>122</v>
      </c>
      <c r="I1" s="47" t="s">
        <v>123</v>
      </c>
      <c r="J1" s="47" t="s">
        <v>124</v>
      </c>
      <c r="K1" s="47" t="s">
        <v>125</v>
      </c>
      <c r="L1" s="47" t="s">
        <v>126</v>
      </c>
      <c r="M1" s="48" t="s">
        <v>127</v>
      </c>
    </row>
    <row r="2" spans="1:13" s="52" customFormat="1">
      <c r="A2" s="49" t="s">
        <v>128</v>
      </c>
      <c r="B2" s="50" t="s">
        <v>87</v>
      </c>
      <c r="C2" s="50" t="s">
        <v>129</v>
      </c>
      <c r="D2" s="50" t="s">
        <v>130</v>
      </c>
      <c r="E2" s="51">
        <v>40890</v>
      </c>
      <c r="F2" s="51">
        <v>41201</v>
      </c>
      <c r="G2" s="51" t="s">
        <v>131</v>
      </c>
      <c r="H2" s="50" t="s">
        <v>132</v>
      </c>
      <c r="I2" s="50" t="s">
        <v>133</v>
      </c>
      <c r="J2" s="50" t="s">
        <v>134</v>
      </c>
      <c r="K2" s="51">
        <v>41201</v>
      </c>
      <c r="L2" s="49" t="s">
        <v>135</v>
      </c>
    </row>
    <row r="3" spans="1:13" s="52" customFormat="1">
      <c r="A3" s="49" t="s">
        <v>128</v>
      </c>
      <c r="B3" s="50" t="s">
        <v>87</v>
      </c>
      <c r="C3" s="50" t="s">
        <v>136</v>
      </c>
      <c r="D3" s="50" t="s">
        <v>130</v>
      </c>
      <c r="E3" s="51">
        <v>41061</v>
      </c>
      <c r="F3" s="51">
        <v>41230</v>
      </c>
      <c r="G3" s="51" t="s">
        <v>13</v>
      </c>
      <c r="H3" s="50" t="s">
        <v>132</v>
      </c>
      <c r="I3" s="50" t="s">
        <v>137</v>
      </c>
      <c r="J3" s="50" t="s">
        <v>134</v>
      </c>
      <c r="K3" s="51">
        <v>41216</v>
      </c>
      <c r="L3" s="49" t="s">
        <v>135</v>
      </c>
    </row>
    <row r="4" spans="1:13" s="52" customFormat="1">
      <c r="A4" s="49" t="s">
        <v>138</v>
      </c>
      <c r="B4" s="50" t="s">
        <v>87</v>
      </c>
      <c r="C4" s="50" t="s">
        <v>139</v>
      </c>
      <c r="D4" s="50" t="s">
        <v>130</v>
      </c>
      <c r="E4" s="51">
        <v>40157</v>
      </c>
      <c r="F4" s="51">
        <v>41105</v>
      </c>
      <c r="G4" s="51" t="s">
        <v>131</v>
      </c>
      <c r="H4" s="50" t="s">
        <v>62</v>
      </c>
      <c r="I4" s="50" t="s">
        <v>133</v>
      </c>
      <c r="J4" s="50" t="s">
        <v>134</v>
      </c>
      <c r="K4" s="51">
        <v>41196</v>
      </c>
      <c r="L4" s="49" t="s">
        <v>135</v>
      </c>
    </row>
    <row r="5" spans="1:13" s="52" customFormat="1">
      <c r="A5" s="53" t="s">
        <v>140</v>
      </c>
      <c r="B5" s="53" t="s">
        <v>52</v>
      </c>
      <c r="C5" s="50" t="s">
        <v>141</v>
      </c>
      <c r="D5" s="50"/>
      <c r="E5" s="51">
        <v>41061</v>
      </c>
      <c r="F5" s="51">
        <v>41425</v>
      </c>
      <c r="G5" s="51" t="s">
        <v>142</v>
      </c>
      <c r="H5" s="50" t="s">
        <v>134</v>
      </c>
      <c r="I5" s="50" t="s">
        <v>143</v>
      </c>
      <c r="J5" s="50" t="s">
        <v>144</v>
      </c>
      <c r="K5" s="51">
        <v>41060</v>
      </c>
      <c r="L5" s="49" t="s">
        <v>145</v>
      </c>
    </row>
    <row r="6" spans="1:13" s="57" customFormat="1">
      <c r="A6" s="54" t="s">
        <v>140</v>
      </c>
      <c r="B6" s="55" t="s">
        <v>44</v>
      </c>
      <c r="C6" s="55" t="s">
        <v>146</v>
      </c>
      <c r="D6" s="55" t="s">
        <v>130</v>
      </c>
      <c r="E6" s="56">
        <v>40892</v>
      </c>
      <c r="F6" s="56">
        <v>41257</v>
      </c>
      <c r="G6" s="56" t="s">
        <v>142</v>
      </c>
      <c r="H6" s="55" t="s">
        <v>147</v>
      </c>
      <c r="I6" s="55" t="s">
        <v>134</v>
      </c>
      <c r="J6" s="55" t="s">
        <v>148</v>
      </c>
      <c r="K6" s="56">
        <v>41257</v>
      </c>
      <c r="L6" s="54" t="s">
        <v>149</v>
      </c>
    </row>
    <row r="7" spans="1:13" s="52" customFormat="1">
      <c r="A7" s="49" t="s">
        <v>128</v>
      </c>
      <c r="B7" s="50" t="s">
        <v>87</v>
      </c>
      <c r="C7" s="50" t="s">
        <v>150</v>
      </c>
      <c r="D7" s="50" t="s">
        <v>130</v>
      </c>
      <c r="E7" s="51">
        <v>41061</v>
      </c>
      <c r="F7" s="51">
        <v>41230</v>
      </c>
      <c r="G7" s="51" t="s">
        <v>13</v>
      </c>
      <c r="H7" s="50" t="s">
        <v>132</v>
      </c>
      <c r="I7" s="50" t="s">
        <v>137</v>
      </c>
      <c r="J7" s="50" t="s">
        <v>134</v>
      </c>
      <c r="K7" s="51">
        <v>41230</v>
      </c>
      <c r="L7" s="49" t="s">
        <v>151</v>
      </c>
    </row>
    <row r="8" spans="1:13" s="57" customFormat="1">
      <c r="A8" s="53" t="s">
        <v>152</v>
      </c>
      <c r="B8" s="53" t="s">
        <v>87</v>
      </c>
      <c r="C8" s="50" t="s">
        <v>153</v>
      </c>
      <c r="D8" s="55" t="s">
        <v>154</v>
      </c>
      <c r="E8" s="51">
        <v>40916</v>
      </c>
      <c r="F8" s="51">
        <v>41281</v>
      </c>
      <c r="G8" s="51" t="s">
        <v>142</v>
      </c>
      <c r="H8" s="55" t="s">
        <v>155</v>
      </c>
      <c r="I8" s="50" t="s">
        <v>143</v>
      </c>
      <c r="J8" s="50" t="s">
        <v>134</v>
      </c>
      <c r="K8" s="51">
        <v>41281</v>
      </c>
      <c r="L8" s="58" t="s">
        <v>149</v>
      </c>
      <c r="M8" s="59"/>
    </row>
    <row r="9" spans="1:13" s="57" customFormat="1">
      <c r="A9" s="60" t="s">
        <v>152</v>
      </c>
      <c r="B9" s="60" t="s">
        <v>81</v>
      </c>
      <c r="C9" s="55" t="s">
        <v>156</v>
      </c>
      <c r="D9" s="55" t="s">
        <v>130</v>
      </c>
      <c r="E9" s="56">
        <v>40916</v>
      </c>
      <c r="F9" s="56">
        <v>41281</v>
      </c>
      <c r="G9" s="56" t="s">
        <v>142</v>
      </c>
      <c r="H9" s="55" t="s">
        <v>155</v>
      </c>
      <c r="I9" s="61" t="s">
        <v>143</v>
      </c>
      <c r="J9" s="55" t="s">
        <v>134</v>
      </c>
      <c r="K9" s="56">
        <v>41281</v>
      </c>
      <c r="L9" s="58" t="s">
        <v>157</v>
      </c>
      <c r="M9" s="62"/>
    </row>
    <row r="10" spans="1:13" s="52" customFormat="1">
      <c r="A10" s="49" t="s">
        <v>140</v>
      </c>
      <c r="B10" s="50" t="s">
        <v>52</v>
      </c>
      <c r="C10" s="50" t="s">
        <v>158</v>
      </c>
      <c r="D10" s="50" t="s">
        <v>154</v>
      </c>
      <c r="E10" s="51">
        <v>41061</v>
      </c>
      <c r="F10" s="51">
        <v>41228</v>
      </c>
      <c r="G10" s="51" t="s">
        <v>13</v>
      </c>
      <c r="H10" s="50" t="s">
        <v>159</v>
      </c>
      <c r="I10" s="50" t="s">
        <v>143</v>
      </c>
      <c r="J10" s="50" t="s">
        <v>134</v>
      </c>
      <c r="K10" s="51">
        <v>41217</v>
      </c>
      <c r="L10" s="63" t="s">
        <v>160</v>
      </c>
    </row>
    <row r="11" spans="1:13" s="57" customFormat="1">
      <c r="A11" s="60" t="s">
        <v>152</v>
      </c>
      <c r="B11" s="60" t="s">
        <v>87</v>
      </c>
      <c r="C11" s="55" t="s">
        <v>161</v>
      </c>
      <c r="D11" s="55" t="s">
        <v>130</v>
      </c>
      <c r="E11" s="56">
        <v>40916</v>
      </c>
      <c r="F11" s="56">
        <v>41281</v>
      </c>
      <c r="G11" s="56" t="s">
        <v>142</v>
      </c>
      <c r="H11" s="55" t="s">
        <v>155</v>
      </c>
      <c r="I11" s="55" t="s">
        <v>143</v>
      </c>
      <c r="J11" s="55" t="s">
        <v>134</v>
      </c>
      <c r="K11" s="51">
        <v>41281</v>
      </c>
      <c r="L11" s="58" t="s">
        <v>162</v>
      </c>
      <c r="M11" s="62"/>
    </row>
    <row r="12" spans="1:13" s="52" customFormat="1">
      <c r="A12" s="49" t="s">
        <v>140</v>
      </c>
      <c r="B12" s="50" t="s">
        <v>44</v>
      </c>
      <c r="C12" s="50" t="s">
        <v>163</v>
      </c>
      <c r="D12" s="50" t="s">
        <v>130</v>
      </c>
      <c r="E12" s="51">
        <v>40916</v>
      </c>
      <c r="F12" s="51">
        <v>41192</v>
      </c>
      <c r="G12" s="51" t="s">
        <v>11</v>
      </c>
      <c r="H12" s="50" t="s">
        <v>134</v>
      </c>
      <c r="I12" s="50" t="s">
        <v>143</v>
      </c>
      <c r="J12" s="50" t="s">
        <v>144</v>
      </c>
      <c r="K12" s="51">
        <v>41217</v>
      </c>
      <c r="L12" s="52" t="s">
        <v>164</v>
      </c>
    </row>
    <row r="13" spans="1:13" s="52" customFormat="1">
      <c r="A13" s="49" t="s">
        <v>140</v>
      </c>
      <c r="B13" s="50" t="s">
        <v>44</v>
      </c>
      <c r="C13" s="50" t="s">
        <v>165</v>
      </c>
      <c r="D13" s="50" t="s">
        <v>130</v>
      </c>
      <c r="E13" s="51">
        <v>40916</v>
      </c>
      <c r="F13" s="51">
        <v>41228</v>
      </c>
      <c r="G13" s="51" t="s">
        <v>166</v>
      </c>
      <c r="H13" s="50" t="s">
        <v>134</v>
      </c>
      <c r="I13" s="50" t="s">
        <v>143</v>
      </c>
      <c r="J13" s="50" t="s">
        <v>148</v>
      </c>
      <c r="K13" s="51">
        <v>41217</v>
      </c>
      <c r="L13" s="63" t="s">
        <v>167</v>
      </c>
    </row>
    <row r="14" spans="1:13" s="52" customFormat="1">
      <c r="A14" s="49" t="s">
        <v>140</v>
      </c>
      <c r="B14" s="50" t="s">
        <v>112</v>
      </c>
      <c r="C14" s="50" t="s">
        <v>168</v>
      </c>
      <c r="D14" s="50" t="s">
        <v>130</v>
      </c>
      <c r="E14" s="51">
        <v>40916</v>
      </c>
      <c r="F14" s="51">
        <v>41281</v>
      </c>
      <c r="G14" s="51" t="s">
        <v>142</v>
      </c>
      <c r="H14" s="50" t="s">
        <v>134</v>
      </c>
      <c r="I14" s="50" t="s">
        <v>143</v>
      </c>
      <c r="J14" s="50" t="s">
        <v>148</v>
      </c>
      <c r="K14" s="51">
        <v>41281</v>
      </c>
      <c r="L14" s="63" t="s">
        <v>169</v>
      </c>
    </row>
    <row r="15" spans="1:13" s="52" customFormat="1">
      <c r="A15" s="49" t="s">
        <v>140</v>
      </c>
      <c r="B15" s="50" t="s">
        <v>52</v>
      </c>
      <c r="C15" s="50" t="s">
        <v>170</v>
      </c>
      <c r="D15" s="50" t="s">
        <v>130</v>
      </c>
      <c r="E15" s="51">
        <v>40916</v>
      </c>
      <c r="F15" s="51">
        <v>41217</v>
      </c>
      <c r="G15" s="51" t="s">
        <v>13</v>
      </c>
      <c r="H15" s="50" t="s">
        <v>159</v>
      </c>
      <c r="I15" s="50"/>
      <c r="J15" s="50" t="s">
        <v>134</v>
      </c>
      <c r="K15" s="51">
        <v>41217</v>
      </c>
      <c r="L15" s="52" t="s">
        <v>169</v>
      </c>
    </row>
    <row r="16" spans="1:13" s="52" customFormat="1">
      <c r="A16" s="49" t="s">
        <v>128</v>
      </c>
      <c r="B16" s="50" t="s">
        <v>65</v>
      </c>
      <c r="C16" s="50" t="s">
        <v>171</v>
      </c>
      <c r="D16" s="50" t="s">
        <v>130</v>
      </c>
      <c r="E16" s="51">
        <v>41061</v>
      </c>
      <c r="F16" s="51">
        <v>41230</v>
      </c>
      <c r="G16" s="51" t="s">
        <v>11</v>
      </c>
      <c r="H16" s="50" t="s">
        <v>137</v>
      </c>
      <c r="I16" s="50" t="s">
        <v>143</v>
      </c>
      <c r="J16" s="50" t="s">
        <v>134</v>
      </c>
      <c r="K16" s="51">
        <v>41230</v>
      </c>
      <c r="L16" s="49" t="s">
        <v>172</v>
      </c>
    </row>
    <row r="17" spans="1:13" s="52" customFormat="1">
      <c r="A17" s="49" t="s">
        <v>140</v>
      </c>
      <c r="B17" s="50" t="s">
        <v>65</v>
      </c>
      <c r="C17" s="50" t="s">
        <v>173</v>
      </c>
      <c r="D17" s="50" t="s">
        <v>130</v>
      </c>
      <c r="E17" s="51">
        <v>41062</v>
      </c>
      <c r="F17" s="51">
        <v>41214</v>
      </c>
      <c r="G17" s="51" t="s">
        <v>11</v>
      </c>
      <c r="H17" s="50" t="s">
        <v>159</v>
      </c>
      <c r="I17" s="50" t="s">
        <v>143</v>
      </c>
      <c r="J17" s="50" t="s">
        <v>134</v>
      </c>
      <c r="K17" s="51">
        <v>41246</v>
      </c>
      <c r="L17" s="49" t="s">
        <v>174</v>
      </c>
    </row>
    <row r="18" spans="1:13" s="52" customFormat="1">
      <c r="A18" s="49" t="s">
        <v>138</v>
      </c>
      <c r="B18" s="50" t="s">
        <v>52</v>
      </c>
      <c r="C18" s="50" t="s">
        <v>175</v>
      </c>
      <c r="D18" s="50" t="s">
        <v>130</v>
      </c>
      <c r="E18" s="51">
        <v>40916</v>
      </c>
      <c r="F18" s="51">
        <v>41281</v>
      </c>
      <c r="G18" s="51" t="s">
        <v>13</v>
      </c>
      <c r="H18" s="50" t="s">
        <v>134</v>
      </c>
      <c r="I18" s="50" t="s">
        <v>143</v>
      </c>
      <c r="J18" s="50" t="s">
        <v>144</v>
      </c>
      <c r="K18" s="51">
        <v>41281</v>
      </c>
      <c r="L18" s="63" t="s">
        <v>176</v>
      </c>
    </row>
    <row r="19" spans="1:13" s="52" customFormat="1">
      <c r="A19" s="49" t="s">
        <v>177</v>
      </c>
      <c r="B19" s="50" t="s">
        <v>75</v>
      </c>
      <c r="C19" s="50" t="s">
        <v>178</v>
      </c>
      <c r="D19" s="50" t="s">
        <v>130</v>
      </c>
      <c r="E19" s="51">
        <v>40563</v>
      </c>
      <c r="F19" s="51">
        <v>41309</v>
      </c>
      <c r="G19" s="50" t="s">
        <v>131</v>
      </c>
      <c r="H19" s="50" t="s">
        <v>179</v>
      </c>
      <c r="I19" s="50" t="s">
        <v>143</v>
      </c>
      <c r="J19" s="50" t="s">
        <v>134</v>
      </c>
      <c r="K19" s="51">
        <v>41309</v>
      </c>
      <c r="L19" s="49" t="s">
        <v>180</v>
      </c>
    </row>
    <row r="20" spans="1:13" s="52" customFormat="1">
      <c r="A20" s="49" t="s">
        <v>128</v>
      </c>
      <c r="B20" s="50" t="s">
        <v>87</v>
      </c>
      <c r="C20" s="50" t="s">
        <v>181</v>
      </c>
      <c r="D20" s="50" t="s">
        <v>130</v>
      </c>
      <c r="E20" s="51">
        <v>41061</v>
      </c>
      <c r="F20" s="51">
        <v>41230</v>
      </c>
      <c r="G20" s="51" t="s">
        <v>13</v>
      </c>
      <c r="H20" s="50" t="s">
        <v>132</v>
      </c>
      <c r="I20" s="50" t="s">
        <v>137</v>
      </c>
      <c r="J20" s="50" t="s">
        <v>134</v>
      </c>
      <c r="K20" s="51">
        <v>41216</v>
      </c>
      <c r="L20" s="49" t="s">
        <v>145</v>
      </c>
    </row>
    <row r="21" spans="1:13" s="52" customFormat="1">
      <c r="A21" s="49" t="s">
        <v>140</v>
      </c>
      <c r="B21" s="50" t="s">
        <v>52</v>
      </c>
      <c r="C21" s="50" t="s">
        <v>182</v>
      </c>
      <c r="D21" s="50" t="s">
        <v>130</v>
      </c>
      <c r="E21" s="51">
        <v>40916</v>
      </c>
      <c r="F21" s="51">
        <v>41228</v>
      </c>
      <c r="G21" s="51" t="s">
        <v>13</v>
      </c>
      <c r="H21" s="50" t="s">
        <v>183</v>
      </c>
      <c r="I21" s="50" t="s">
        <v>143</v>
      </c>
      <c r="J21" s="50" t="s">
        <v>134</v>
      </c>
      <c r="K21" s="51">
        <v>41217</v>
      </c>
      <c r="L21" s="63" t="s">
        <v>184</v>
      </c>
    </row>
    <row r="22" spans="1:13" s="52" customFormat="1">
      <c r="A22" s="49" t="s">
        <v>140</v>
      </c>
      <c r="B22" s="50" t="s">
        <v>52</v>
      </c>
      <c r="C22" s="50" t="s">
        <v>185</v>
      </c>
      <c r="D22" s="50" t="s">
        <v>130</v>
      </c>
      <c r="E22" s="51">
        <v>41016</v>
      </c>
      <c r="F22" s="51">
        <v>41217</v>
      </c>
      <c r="G22" s="51" t="s">
        <v>13</v>
      </c>
      <c r="H22" s="50" t="s">
        <v>159</v>
      </c>
      <c r="I22" s="50" t="s">
        <v>186</v>
      </c>
      <c r="J22" s="50" t="s">
        <v>134</v>
      </c>
      <c r="K22" s="51">
        <v>41217</v>
      </c>
      <c r="L22" s="49" t="s">
        <v>187</v>
      </c>
    </row>
    <row r="23" spans="1:13" s="52" customFormat="1">
      <c r="A23" s="49" t="s">
        <v>140</v>
      </c>
      <c r="B23" s="50" t="s">
        <v>81</v>
      </c>
      <c r="C23" s="50" t="s">
        <v>188</v>
      </c>
      <c r="D23" s="50" t="s">
        <v>130</v>
      </c>
      <c r="E23" s="51">
        <v>40916</v>
      </c>
      <c r="F23" s="51">
        <v>41191</v>
      </c>
      <c r="G23" s="51" t="s">
        <v>11</v>
      </c>
      <c r="H23" s="50" t="s">
        <v>189</v>
      </c>
      <c r="I23" s="50" t="s">
        <v>159</v>
      </c>
      <c r="J23" s="50" t="s">
        <v>134</v>
      </c>
      <c r="K23" s="51">
        <v>41191</v>
      </c>
      <c r="L23" s="63" t="s">
        <v>190</v>
      </c>
    </row>
    <row r="24" spans="1:13" s="52" customFormat="1">
      <c r="A24" s="49" t="s">
        <v>128</v>
      </c>
      <c r="B24" s="50" t="s">
        <v>87</v>
      </c>
      <c r="C24" s="50" t="s">
        <v>191</v>
      </c>
      <c r="D24" s="50" t="s">
        <v>130</v>
      </c>
      <c r="E24" s="51">
        <v>40695</v>
      </c>
      <c r="F24" s="51">
        <v>41060</v>
      </c>
      <c r="G24" s="51" t="s">
        <v>142</v>
      </c>
      <c r="H24" s="50" t="s">
        <v>132</v>
      </c>
      <c r="I24" s="50" t="s">
        <v>137</v>
      </c>
      <c r="J24" s="50" t="s">
        <v>134</v>
      </c>
      <c r="K24" s="51">
        <v>41152</v>
      </c>
      <c r="L24" s="49" t="s">
        <v>192</v>
      </c>
    </row>
    <row r="25" spans="1:13" s="52" customFormat="1">
      <c r="A25" s="49" t="s">
        <v>152</v>
      </c>
      <c r="B25" s="50" t="s">
        <v>52</v>
      </c>
      <c r="C25" s="50" t="s">
        <v>193</v>
      </c>
      <c r="D25" s="50" t="s">
        <v>154</v>
      </c>
      <c r="E25" s="51">
        <v>40916</v>
      </c>
      <c r="F25" s="51">
        <v>41281</v>
      </c>
      <c r="G25" s="51" t="s">
        <v>142</v>
      </c>
      <c r="H25" s="50" t="s">
        <v>134</v>
      </c>
      <c r="I25" s="50" t="s">
        <v>143</v>
      </c>
      <c r="J25" s="50" t="s">
        <v>148</v>
      </c>
      <c r="K25" s="51">
        <v>41281</v>
      </c>
      <c r="L25" s="63" t="s">
        <v>194</v>
      </c>
      <c r="M25" s="59"/>
    </row>
    <row r="26" spans="1:13" s="67" customFormat="1" ht="15" customHeight="1">
      <c r="A26" s="64" t="s">
        <v>140</v>
      </c>
      <c r="B26" s="65" t="s">
        <v>65</v>
      </c>
      <c r="C26" s="65" t="s">
        <v>195</v>
      </c>
      <c r="D26" s="65" t="s">
        <v>130</v>
      </c>
      <c r="E26" s="66">
        <v>41061</v>
      </c>
      <c r="F26" s="66">
        <v>41228</v>
      </c>
      <c r="G26" s="66" t="s">
        <v>13</v>
      </c>
      <c r="H26" s="65" t="s">
        <v>183</v>
      </c>
      <c r="I26" s="65" t="s">
        <v>143</v>
      </c>
      <c r="J26" s="65" t="s">
        <v>134</v>
      </c>
      <c r="K26" s="66">
        <v>41217</v>
      </c>
      <c r="M26" s="67" t="s">
        <v>196</v>
      </c>
    </row>
    <row r="27" spans="1:13" s="72" customFormat="1">
      <c r="A27" s="68" t="s">
        <v>140</v>
      </c>
      <c r="B27" s="69" t="s">
        <v>81</v>
      </c>
      <c r="C27" s="69" t="s">
        <v>197</v>
      </c>
      <c r="D27" s="69" t="s">
        <v>130</v>
      </c>
      <c r="E27" s="70">
        <v>41030</v>
      </c>
      <c r="F27" s="70">
        <v>41394</v>
      </c>
      <c r="G27" s="69" t="s">
        <v>142</v>
      </c>
      <c r="H27" s="69" t="s">
        <v>198</v>
      </c>
      <c r="I27" s="69" t="s">
        <v>198</v>
      </c>
      <c r="J27" s="69" t="s">
        <v>198</v>
      </c>
      <c r="K27" s="70">
        <v>41394</v>
      </c>
      <c r="L27" s="71" t="s">
        <v>199</v>
      </c>
    </row>
    <row r="28" spans="1:13" s="52" customFormat="1">
      <c r="A28" s="49" t="s">
        <v>138</v>
      </c>
      <c r="B28" s="50" t="s">
        <v>81</v>
      </c>
      <c r="C28" s="50" t="s">
        <v>200</v>
      </c>
      <c r="D28" s="50" t="s">
        <v>130</v>
      </c>
      <c r="E28" s="51">
        <v>41001</v>
      </c>
      <c r="F28" s="51">
        <v>41365</v>
      </c>
      <c r="G28" s="51" t="s">
        <v>142</v>
      </c>
      <c r="H28" s="50" t="s">
        <v>137</v>
      </c>
      <c r="I28" s="50" t="s">
        <v>201</v>
      </c>
      <c r="J28" s="50" t="s">
        <v>134</v>
      </c>
      <c r="K28" s="51">
        <v>41366</v>
      </c>
      <c r="L28" s="63" t="s">
        <v>202</v>
      </c>
    </row>
    <row r="29" spans="1:13" s="52" customFormat="1">
      <c r="A29" s="49" t="s">
        <v>138</v>
      </c>
      <c r="B29" s="50" t="s">
        <v>87</v>
      </c>
      <c r="C29" s="50" t="s">
        <v>203</v>
      </c>
      <c r="D29" s="50" t="s">
        <v>130</v>
      </c>
      <c r="E29" s="51">
        <v>40390</v>
      </c>
      <c r="F29" s="51">
        <v>41369</v>
      </c>
      <c r="G29" s="51" t="s">
        <v>131</v>
      </c>
      <c r="H29" s="50" t="s">
        <v>204</v>
      </c>
      <c r="I29" s="50" t="s">
        <v>137</v>
      </c>
      <c r="J29" s="50" t="s">
        <v>134</v>
      </c>
      <c r="K29" s="51">
        <v>41369</v>
      </c>
      <c r="L29" s="63" t="s">
        <v>205</v>
      </c>
    </row>
    <row r="30" spans="1:13" s="52" customFormat="1">
      <c r="A30" s="49" t="s">
        <v>140</v>
      </c>
      <c r="B30" s="50" t="s">
        <v>81</v>
      </c>
      <c r="C30" s="50" t="s">
        <v>206</v>
      </c>
      <c r="D30" s="50" t="s">
        <v>130</v>
      </c>
      <c r="E30" s="51">
        <v>41061</v>
      </c>
      <c r="F30" s="51">
        <v>41425</v>
      </c>
      <c r="G30" s="51" t="s">
        <v>142</v>
      </c>
      <c r="H30" s="50" t="s">
        <v>60</v>
      </c>
      <c r="I30" s="50" t="s">
        <v>143</v>
      </c>
      <c r="J30" s="50" t="s">
        <v>134</v>
      </c>
      <c r="K30" s="51">
        <v>41425</v>
      </c>
      <c r="L30" s="49" t="s">
        <v>207</v>
      </c>
    </row>
    <row r="31" spans="1:13" s="52" customFormat="1">
      <c r="A31" s="49" t="s">
        <v>138</v>
      </c>
      <c r="B31" s="50" t="s">
        <v>87</v>
      </c>
      <c r="C31" s="50" t="s">
        <v>208</v>
      </c>
      <c r="D31" s="50" t="s">
        <v>130</v>
      </c>
      <c r="E31" s="51">
        <v>41016</v>
      </c>
      <c r="F31" s="51">
        <v>41380</v>
      </c>
      <c r="G31" s="51" t="s">
        <v>142</v>
      </c>
      <c r="H31" s="50" t="s">
        <v>204</v>
      </c>
      <c r="I31" s="50" t="s">
        <v>137</v>
      </c>
      <c r="J31" s="50" t="s">
        <v>134</v>
      </c>
      <c r="K31" s="51">
        <v>41381</v>
      </c>
      <c r="L31" s="63" t="s">
        <v>209</v>
      </c>
    </row>
    <row r="32" spans="1:13" s="52" customFormat="1">
      <c r="A32" s="49" t="s">
        <v>138</v>
      </c>
      <c r="B32" s="50" t="s">
        <v>87</v>
      </c>
      <c r="C32" s="50" t="s">
        <v>210</v>
      </c>
      <c r="D32" s="50" t="s">
        <v>130</v>
      </c>
      <c r="E32" s="51">
        <v>41426</v>
      </c>
      <c r="F32" s="51">
        <v>41425</v>
      </c>
      <c r="G32" s="51" t="s">
        <v>142</v>
      </c>
      <c r="H32" s="50" t="s">
        <v>137</v>
      </c>
      <c r="I32" s="50" t="s">
        <v>143</v>
      </c>
      <c r="J32" s="50" t="s">
        <v>134</v>
      </c>
      <c r="K32" s="51">
        <v>41426</v>
      </c>
      <c r="L32" s="49" t="s">
        <v>211</v>
      </c>
    </row>
    <row r="33" spans="1:13" s="52" customFormat="1">
      <c r="A33" s="49" t="s">
        <v>138</v>
      </c>
      <c r="B33" s="50" t="s">
        <v>87</v>
      </c>
      <c r="C33" s="50" t="s">
        <v>94</v>
      </c>
      <c r="D33" s="50" t="s">
        <v>130</v>
      </c>
      <c r="E33" s="51">
        <v>41061</v>
      </c>
      <c r="F33" s="51">
        <v>41371</v>
      </c>
      <c r="G33" s="51" t="s">
        <v>212</v>
      </c>
      <c r="H33" s="50" t="s">
        <v>137</v>
      </c>
      <c r="I33" s="50" t="s">
        <v>143</v>
      </c>
      <c r="J33" s="50" t="s">
        <v>134</v>
      </c>
      <c r="K33" s="51">
        <v>41371</v>
      </c>
      <c r="L33" s="63" t="s">
        <v>213</v>
      </c>
    </row>
    <row r="34" spans="1:13" s="52" customFormat="1">
      <c r="A34" s="49" t="s">
        <v>138</v>
      </c>
      <c r="B34" s="50" t="s">
        <v>87</v>
      </c>
      <c r="C34" s="50" t="s">
        <v>214</v>
      </c>
      <c r="D34" s="50" t="s">
        <v>130</v>
      </c>
      <c r="E34" s="51">
        <v>41016</v>
      </c>
      <c r="F34" s="51">
        <v>41380</v>
      </c>
      <c r="G34" s="51" t="s">
        <v>142</v>
      </c>
      <c r="H34" s="50" t="s">
        <v>204</v>
      </c>
      <c r="I34" s="50" t="s">
        <v>137</v>
      </c>
      <c r="J34" s="50" t="s">
        <v>134</v>
      </c>
      <c r="K34" s="51">
        <v>41381</v>
      </c>
      <c r="L34" s="63" t="s">
        <v>215</v>
      </c>
    </row>
    <row r="35" spans="1:13" s="52" customFormat="1">
      <c r="A35" s="49" t="s">
        <v>140</v>
      </c>
      <c r="B35" s="50" t="s">
        <v>65</v>
      </c>
      <c r="C35" s="50" t="s">
        <v>216</v>
      </c>
      <c r="D35" s="50" t="s">
        <v>130</v>
      </c>
      <c r="E35" s="51">
        <v>41061</v>
      </c>
      <c r="F35" s="51">
        <v>41425</v>
      </c>
      <c r="G35" s="51" t="s">
        <v>142</v>
      </c>
      <c r="H35" s="50" t="s">
        <v>58</v>
      </c>
      <c r="I35" s="50" t="s">
        <v>143</v>
      </c>
      <c r="J35" s="50" t="s">
        <v>134</v>
      </c>
      <c r="K35" s="51">
        <v>41425</v>
      </c>
      <c r="L35" s="49" t="s">
        <v>215</v>
      </c>
    </row>
    <row r="36" spans="1:13" s="52" customFormat="1">
      <c r="A36" s="53" t="s">
        <v>177</v>
      </c>
      <c r="B36" s="53" t="s">
        <v>65</v>
      </c>
      <c r="C36" s="50" t="s">
        <v>217</v>
      </c>
      <c r="D36" s="50" t="s">
        <v>130</v>
      </c>
      <c r="E36" s="51">
        <v>40972</v>
      </c>
      <c r="F36" s="51">
        <v>41336</v>
      </c>
      <c r="G36" s="51" t="s">
        <v>142</v>
      </c>
      <c r="H36" s="50" t="s">
        <v>134</v>
      </c>
      <c r="I36" s="50" t="s">
        <v>143</v>
      </c>
      <c r="J36" s="50" t="s">
        <v>148</v>
      </c>
      <c r="K36" s="51">
        <v>41336</v>
      </c>
      <c r="L36" s="63" t="s">
        <v>218</v>
      </c>
    </row>
    <row r="37" spans="1:13" s="52" customFormat="1">
      <c r="A37" s="49" t="s">
        <v>140</v>
      </c>
      <c r="B37" s="50" t="s">
        <v>78</v>
      </c>
      <c r="C37" s="50" t="s">
        <v>219</v>
      </c>
      <c r="D37" s="50" t="s">
        <v>130</v>
      </c>
      <c r="E37" s="51">
        <v>41061</v>
      </c>
      <c r="F37" s="51">
        <v>41425</v>
      </c>
      <c r="G37" s="51" t="s">
        <v>142</v>
      </c>
      <c r="H37" s="50" t="s">
        <v>134</v>
      </c>
      <c r="I37" s="50" t="s">
        <v>143</v>
      </c>
      <c r="J37" s="50" t="s">
        <v>148</v>
      </c>
      <c r="K37" s="51">
        <v>41425</v>
      </c>
      <c r="L37" s="49" t="s">
        <v>220</v>
      </c>
    </row>
    <row r="38" spans="1:13" s="73" customFormat="1">
      <c r="A38" s="49" t="s">
        <v>138</v>
      </c>
      <c r="B38" s="50" t="s">
        <v>87</v>
      </c>
      <c r="C38" s="50" t="s">
        <v>106</v>
      </c>
      <c r="D38" s="50" t="s">
        <v>143</v>
      </c>
      <c r="E38" s="51">
        <v>41435</v>
      </c>
      <c r="F38" s="51">
        <v>41486</v>
      </c>
      <c r="G38" s="51" t="s">
        <v>221</v>
      </c>
      <c r="H38" s="50" t="s">
        <v>222</v>
      </c>
      <c r="I38" s="50" t="s">
        <v>143</v>
      </c>
      <c r="J38" s="50" t="s">
        <v>143</v>
      </c>
      <c r="K38" s="56">
        <v>41505</v>
      </c>
      <c r="L38" s="49" t="s">
        <v>223</v>
      </c>
    </row>
    <row r="39" spans="1:13" s="73" customFormat="1">
      <c r="A39" s="49" t="s">
        <v>138</v>
      </c>
      <c r="B39" s="50" t="s">
        <v>87</v>
      </c>
      <c r="C39" s="50" t="s">
        <v>224</v>
      </c>
      <c r="D39" s="50" t="s">
        <v>143</v>
      </c>
      <c r="E39" s="51">
        <v>41439</v>
      </c>
      <c r="F39" s="51">
        <v>41486</v>
      </c>
      <c r="G39" s="51" t="s">
        <v>221</v>
      </c>
      <c r="H39" s="50" t="s">
        <v>222</v>
      </c>
      <c r="I39" s="50" t="s">
        <v>143</v>
      </c>
      <c r="J39" s="50" t="s">
        <v>143</v>
      </c>
      <c r="K39" s="56">
        <v>41505</v>
      </c>
      <c r="L39" s="49" t="s">
        <v>223</v>
      </c>
    </row>
    <row r="40" spans="1:13" s="74" customFormat="1">
      <c r="A40" s="50" t="s">
        <v>138</v>
      </c>
      <c r="B40" s="50" t="s">
        <v>87</v>
      </c>
      <c r="C40" s="50" t="s">
        <v>225</v>
      </c>
      <c r="D40" s="50" t="s">
        <v>143</v>
      </c>
      <c r="E40" s="51">
        <v>41426</v>
      </c>
      <c r="F40" s="51">
        <v>41486</v>
      </c>
      <c r="G40" s="50" t="s">
        <v>221</v>
      </c>
      <c r="H40" s="50" t="s">
        <v>222</v>
      </c>
      <c r="I40" s="50" t="s">
        <v>143</v>
      </c>
      <c r="J40" s="50" t="s">
        <v>143</v>
      </c>
      <c r="K40" s="56">
        <v>41505</v>
      </c>
      <c r="L40" s="49" t="s">
        <v>226</v>
      </c>
    </row>
    <row r="41" spans="1:13" s="78" customFormat="1">
      <c r="A41" s="59" t="s">
        <v>138</v>
      </c>
      <c r="B41" s="74" t="s">
        <v>87</v>
      </c>
      <c r="C41" s="74" t="s">
        <v>227</v>
      </c>
      <c r="D41" s="74" t="s">
        <v>143</v>
      </c>
      <c r="E41" s="75">
        <v>41370</v>
      </c>
      <c r="F41" s="75">
        <v>41486</v>
      </c>
      <c r="G41" s="76" t="s">
        <v>221</v>
      </c>
      <c r="H41" s="77" t="s">
        <v>222</v>
      </c>
      <c r="I41" s="77" t="s">
        <v>143</v>
      </c>
      <c r="J41" s="77" t="s">
        <v>143</v>
      </c>
      <c r="K41" s="56">
        <v>41505</v>
      </c>
      <c r="L41" s="59" t="s">
        <v>226</v>
      </c>
      <c r="M41" s="52"/>
    </row>
    <row r="42" spans="1:13" s="78" customFormat="1">
      <c r="A42" s="59" t="s">
        <v>138</v>
      </c>
      <c r="B42" s="74" t="s">
        <v>87</v>
      </c>
      <c r="C42" s="74" t="s">
        <v>228</v>
      </c>
      <c r="D42" s="74" t="s">
        <v>130</v>
      </c>
      <c r="E42" s="79">
        <v>41061</v>
      </c>
      <c r="F42" s="79">
        <v>41298</v>
      </c>
      <c r="G42" s="79" t="s">
        <v>229</v>
      </c>
      <c r="H42" s="74" t="s">
        <v>222</v>
      </c>
      <c r="I42" s="74" t="s">
        <v>137</v>
      </c>
      <c r="J42" s="74" t="s">
        <v>134</v>
      </c>
      <c r="K42" s="79">
        <v>41298</v>
      </c>
      <c r="L42" s="80" t="s">
        <v>220</v>
      </c>
      <c r="M42" s="52"/>
    </row>
    <row r="43" spans="1:13">
      <c r="A43" s="54" t="s">
        <v>138</v>
      </c>
      <c r="B43" s="55" t="s">
        <v>65</v>
      </c>
      <c r="C43" s="55" t="s">
        <v>230</v>
      </c>
      <c r="D43" s="55" t="s">
        <v>143</v>
      </c>
      <c r="E43" s="56">
        <v>41426</v>
      </c>
      <c r="F43" s="56">
        <v>41486</v>
      </c>
      <c r="G43" s="56" t="s">
        <v>221</v>
      </c>
      <c r="H43" s="55" t="s">
        <v>231</v>
      </c>
      <c r="I43" s="55" t="s">
        <v>143</v>
      </c>
      <c r="J43" s="55" t="s">
        <v>143</v>
      </c>
      <c r="K43" s="56">
        <v>41505</v>
      </c>
      <c r="L43" s="54" t="s">
        <v>232</v>
      </c>
      <c r="M43" s="57"/>
    </row>
    <row r="44" spans="1:13">
      <c r="A44" s="54" t="s">
        <v>138</v>
      </c>
      <c r="B44" s="55" t="s">
        <v>87</v>
      </c>
      <c r="C44" s="55" t="s">
        <v>233</v>
      </c>
      <c r="D44" s="55" t="s">
        <v>143</v>
      </c>
      <c r="E44" s="56">
        <v>41426</v>
      </c>
      <c r="F44" s="56">
        <v>41523</v>
      </c>
      <c r="G44" s="56" t="s">
        <v>221</v>
      </c>
      <c r="H44" s="55" t="s">
        <v>231</v>
      </c>
      <c r="I44" s="55" t="s">
        <v>143</v>
      </c>
      <c r="J44" s="55" t="s">
        <v>143</v>
      </c>
      <c r="K44" s="56">
        <v>41505</v>
      </c>
      <c r="L44" s="54" t="s">
        <v>232</v>
      </c>
      <c r="M44" s="57"/>
    </row>
    <row r="45" spans="1:13">
      <c r="A45" s="54" t="s">
        <v>138</v>
      </c>
      <c r="B45" s="55" t="s">
        <v>234</v>
      </c>
      <c r="C45" s="55" t="s">
        <v>235</v>
      </c>
      <c r="D45" s="55" t="s">
        <v>143</v>
      </c>
      <c r="E45" s="56">
        <v>41426</v>
      </c>
      <c r="F45" s="56">
        <v>41523</v>
      </c>
      <c r="G45" s="56" t="s">
        <v>221</v>
      </c>
      <c r="H45" s="55" t="s">
        <v>231</v>
      </c>
      <c r="I45" s="55" t="s">
        <v>143</v>
      </c>
      <c r="J45" s="55" t="s">
        <v>143</v>
      </c>
      <c r="K45" s="56">
        <v>41505</v>
      </c>
      <c r="L45" s="54" t="s">
        <v>232</v>
      </c>
      <c r="M45" s="57"/>
    </row>
    <row r="46" spans="1:13" s="52" customFormat="1">
      <c r="A46" s="49" t="s">
        <v>138</v>
      </c>
      <c r="B46" s="50" t="s">
        <v>65</v>
      </c>
      <c r="C46" s="50" t="s">
        <v>62</v>
      </c>
      <c r="D46" s="50" t="s">
        <v>130</v>
      </c>
      <c r="E46" s="51">
        <v>41061</v>
      </c>
      <c r="F46" s="51">
        <v>41425</v>
      </c>
      <c r="G46" s="51" t="s">
        <v>142</v>
      </c>
      <c r="H46" s="50" t="s">
        <v>137</v>
      </c>
      <c r="I46" s="50" t="s">
        <v>143</v>
      </c>
      <c r="J46" s="50" t="s">
        <v>134</v>
      </c>
      <c r="K46" s="51">
        <v>41425</v>
      </c>
      <c r="L46" s="63" t="s">
        <v>236</v>
      </c>
    </row>
    <row r="47" spans="1:13" s="52" customFormat="1">
      <c r="A47" s="49" t="s">
        <v>138</v>
      </c>
      <c r="B47" s="50" t="s">
        <v>237</v>
      </c>
      <c r="C47" s="50" t="s">
        <v>101</v>
      </c>
      <c r="D47" s="50" t="s">
        <v>130</v>
      </c>
      <c r="E47" s="51">
        <v>40390</v>
      </c>
      <c r="F47" s="51">
        <v>41369</v>
      </c>
      <c r="G47" s="51" t="s">
        <v>131</v>
      </c>
      <c r="H47" s="50" t="s">
        <v>204</v>
      </c>
      <c r="I47" s="50" t="s">
        <v>137</v>
      </c>
      <c r="J47" s="50" t="s">
        <v>134</v>
      </c>
      <c r="K47" s="51">
        <v>41369</v>
      </c>
      <c r="L47" s="63" t="s">
        <v>236</v>
      </c>
    </row>
    <row r="48" spans="1:13" s="52" customFormat="1">
      <c r="A48" s="49" t="s">
        <v>138</v>
      </c>
      <c r="B48" s="50" t="s">
        <v>65</v>
      </c>
      <c r="C48" s="50" t="s">
        <v>66</v>
      </c>
      <c r="D48" s="50" t="s">
        <v>130</v>
      </c>
      <c r="E48" s="51">
        <v>39949</v>
      </c>
      <c r="F48" s="51">
        <v>41427</v>
      </c>
      <c r="G48" s="51" t="s">
        <v>131</v>
      </c>
      <c r="H48" s="50" t="s">
        <v>137</v>
      </c>
      <c r="I48" s="50" t="s">
        <v>143</v>
      </c>
      <c r="J48" s="50" t="s">
        <v>134</v>
      </c>
      <c r="K48" s="51">
        <v>41427</v>
      </c>
      <c r="L48" s="63" t="s">
        <v>236</v>
      </c>
    </row>
    <row r="49" spans="1:13" s="52" customFormat="1">
      <c r="A49" s="49" t="s">
        <v>138</v>
      </c>
      <c r="B49" s="50" t="s">
        <v>87</v>
      </c>
      <c r="C49" s="50" t="s">
        <v>91</v>
      </c>
      <c r="D49" s="50" t="s">
        <v>130</v>
      </c>
      <c r="E49" s="51">
        <v>41016</v>
      </c>
      <c r="F49" s="51">
        <v>41380</v>
      </c>
      <c r="G49" s="51" t="s">
        <v>142</v>
      </c>
      <c r="H49" s="50" t="s">
        <v>204</v>
      </c>
      <c r="I49" s="50" t="s">
        <v>137</v>
      </c>
      <c r="J49" s="50" t="s">
        <v>134</v>
      </c>
      <c r="K49" s="51">
        <v>41381</v>
      </c>
      <c r="L49" s="63" t="s">
        <v>238</v>
      </c>
    </row>
    <row r="50" spans="1:13" s="52" customFormat="1">
      <c r="A50" s="49" t="s">
        <v>138</v>
      </c>
      <c r="B50" s="50" t="s">
        <v>87</v>
      </c>
      <c r="C50" s="50" t="s">
        <v>93</v>
      </c>
      <c r="D50" s="50" t="s">
        <v>130</v>
      </c>
      <c r="E50" s="51">
        <v>41061</v>
      </c>
      <c r="F50" s="51">
        <v>41425</v>
      </c>
      <c r="G50" s="51" t="s">
        <v>142</v>
      </c>
      <c r="H50" s="50" t="s">
        <v>222</v>
      </c>
      <c r="I50" s="50" t="s">
        <v>137</v>
      </c>
      <c r="J50" s="50" t="s">
        <v>134</v>
      </c>
      <c r="K50" s="51">
        <v>41425</v>
      </c>
      <c r="L50" s="63" t="s">
        <v>239</v>
      </c>
    </row>
    <row r="51" spans="1:13" s="52" customFormat="1">
      <c r="A51" s="49" t="s">
        <v>140</v>
      </c>
      <c r="B51" s="50" t="s">
        <v>81</v>
      </c>
      <c r="C51" s="50" t="s">
        <v>80</v>
      </c>
      <c r="D51" s="50" t="s">
        <v>130</v>
      </c>
      <c r="E51" s="51">
        <v>41061</v>
      </c>
      <c r="F51" s="51">
        <v>41425</v>
      </c>
      <c r="G51" s="51" t="s">
        <v>142</v>
      </c>
      <c r="H51" s="50" t="s">
        <v>134</v>
      </c>
      <c r="I51" s="50" t="s">
        <v>143</v>
      </c>
      <c r="J51" s="50" t="s">
        <v>148</v>
      </c>
      <c r="K51" s="51">
        <v>41425</v>
      </c>
      <c r="L51" s="49" t="s">
        <v>240</v>
      </c>
    </row>
    <row r="52" spans="1:13" s="72" customFormat="1">
      <c r="A52" s="49" t="s">
        <v>241</v>
      </c>
      <c r="B52" s="50" t="s">
        <v>52</v>
      </c>
      <c r="C52" s="50" t="s">
        <v>242</v>
      </c>
      <c r="D52" s="50" t="s">
        <v>130</v>
      </c>
      <c r="E52" s="51">
        <v>40664</v>
      </c>
      <c r="F52" s="51">
        <v>41029</v>
      </c>
      <c r="G52" s="51" t="s">
        <v>142</v>
      </c>
      <c r="H52" s="50" t="s">
        <v>243</v>
      </c>
      <c r="I52" s="50" t="s">
        <v>244</v>
      </c>
      <c r="J52" s="50" t="s">
        <v>245</v>
      </c>
      <c r="K52" s="51">
        <v>41029</v>
      </c>
      <c r="L52" s="49" t="s">
        <v>246</v>
      </c>
      <c r="M52" s="74"/>
    </row>
    <row r="53" spans="1:13" s="52" customFormat="1">
      <c r="A53" s="49" t="s">
        <v>140</v>
      </c>
      <c r="B53" s="50" t="s">
        <v>52</v>
      </c>
      <c r="C53" s="50" t="s">
        <v>247</v>
      </c>
      <c r="D53" s="50" t="s">
        <v>130</v>
      </c>
      <c r="E53" s="51">
        <v>41218</v>
      </c>
      <c r="F53" s="51">
        <v>41434</v>
      </c>
      <c r="G53" s="51" t="s">
        <v>212</v>
      </c>
      <c r="H53" s="50" t="s">
        <v>51</v>
      </c>
      <c r="I53" s="50" t="s">
        <v>143</v>
      </c>
      <c r="J53" s="50" t="s">
        <v>134</v>
      </c>
      <c r="K53" s="51">
        <v>41434</v>
      </c>
      <c r="L53" s="49" t="s">
        <v>248</v>
      </c>
    </row>
    <row r="54" spans="1:13" s="86" customFormat="1">
      <c r="A54" s="82" t="s">
        <v>140</v>
      </c>
      <c r="B54" s="83" t="s">
        <v>87</v>
      </c>
      <c r="C54" s="83" t="s">
        <v>249</v>
      </c>
      <c r="D54" s="83" t="s">
        <v>130</v>
      </c>
      <c r="E54" s="84">
        <v>41426</v>
      </c>
      <c r="F54" s="84">
        <v>41370</v>
      </c>
      <c r="G54" s="84" t="s">
        <v>212</v>
      </c>
      <c r="H54" s="83" t="s">
        <v>231</v>
      </c>
      <c r="I54" s="83"/>
      <c r="J54" s="83" t="s">
        <v>134</v>
      </c>
      <c r="K54" s="84">
        <v>41553</v>
      </c>
      <c r="L54" s="85" t="s">
        <v>250</v>
      </c>
    </row>
    <row r="55" spans="1:13" s="86" customFormat="1">
      <c r="A55" s="82" t="s">
        <v>251</v>
      </c>
      <c r="B55" s="83" t="s">
        <v>65</v>
      </c>
      <c r="C55" s="83" t="s">
        <v>69</v>
      </c>
      <c r="D55" s="83" t="s">
        <v>130</v>
      </c>
      <c r="E55" s="84">
        <v>41330</v>
      </c>
      <c r="F55" s="84">
        <v>41523</v>
      </c>
      <c r="G55" s="84" t="s">
        <v>212</v>
      </c>
      <c r="H55" s="83" t="s">
        <v>137</v>
      </c>
      <c r="I55" s="83" t="s">
        <v>143</v>
      </c>
      <c r="J55" s="83" t="s">
        <v>134</v>
      </c>
      <c r="K55" s="84">
        <v>41523</v>
      </c>
      <c r="L55" s="82" t="s">
        <v>252</v>
      </c>
    </row>
    <row r="56" spans="1:13" s="86" customFormat="1">
      <c r="A56" s="82" t="s">
        <v>140</v>
      </c>
      <c r="B56" s="83" t="s">
        <v>87</v>
      </c>
      <c r="C56" s="83" t="s">
        <v>249</v>
      </c>
      <c r="D56" s="83" t="s">
        <v>130</v>
      </c>
      <c r="E56" s="84">
        <v>41371</v>
      </c>
      <c r="F56" s="84">
        <v>41523</v>
      </c>
      <c r="G56" s="84" t="s">
        <v>212</v>
      </c>
      <c r="H56" s="83" t="s">
        <v>189</v>
      </c>
      <c r="I56" s="83" t="s">
        <v>51</v>
      </c>
      <c r="J56" s="83" t="s">
        <v>134</v>
      </c>
      <c r="K56" s="84">
        <v>41553</v>
      </c>
      <c r="L56" s="85" t="s">
        <v>253</v>
      </c>
    </row>
    <row r="57" spans="1:13" s="86" customFormat="1">
      <c r="A57" s="82" t="s">
        <v>138</v>
      </c>
      <c r="B57" s="83" t="s">
        <v>87</v>
      </c>
      <c r="C57" s="83" t="s">
        <v>254</v>
      </c>
      <c r="D57" s="83" t="s">
        <v>130</v>
      </c>
      <c r="E57" s="84">
        <v>41093</v>
      </c>
      <c r="F57" s="84">
        <v>41457</v>
      </c>
      <c r="G57" s="84" t="s">
        <v>142</v>
      </c>
      <c r="H57" s="83" t="s">
        <v>222</v>
      </c>
      <c r="I57" s="83" t="s">
        <v>137</v>
      </c>
      <c r="J57" s="83" t="s">
        <v>134</v>
      </c>
      <c r="K57" s="84">
        <v>41496</v>
      </c>
      <c r="L57" s="82" t="s">
        <v>255</v>
      </c>
    </row>
    <row r="58" spans="1:13" s="57" customFormat="1">
      <c r="A58" s="82" t="s">
        <v>138</v>
      </c>
      <c r="B58" s="83" t="s">
        <v>65</v>
      </c>
      <c r="C58" s="83" t="s">
        <v>256</v>
      </c>
      <c r="D58" s="83" t="s">
        <v>154</v>
      </c>
      <c r="E58" s="84">
        <v>41218</v>
      </c>
      <c r="F58" s="84">
        <v>41523</v>
      </c>
      <c r="G58" s="84" t="s">
        <v>212</v>
      </c>
      <c r="H58" s="83" t="s">
        <v>137</v>
      </c>
      <c r="I58" s="83" t="s">
        <v>143</v>
      </c>
      <c r="J58" s="83" t="s">
        <v>134</v>
      </c>
      <c r="K58" s="84">
        <v>41553</v>
      </c>
      <c r="L58" s="82" t="s">
        <v>257</v>
      </c>
      <c r="M58" s="62"/>
    </row>
    <row r="59" spans="1:13" s="52" customFormat="1">
      <c r="A59" s="53" t="s">
        <v>140</v>
      </c>
      <c r="B59" s="53" t="s">
        <v>52</v>
      </c>
      <c r="C59" s="50" t="s">
        <v>60</v>
      </c>
      <c r="D59" s="50" t="s">
        <v>130</v>
      </c>
      <c r="E59" s="51">
        <v>41218</v>
      </c>
      <c r="F59" s="51">
        <v>41523</v>
      </c>
      <c r="G59" s="51" t="s">
        <v>212</v>
      </c>
      <c r="H59" s="50" t="s">
        <v>258</v>
      </c>
      <c r="I59" s="50" t="s">
        <v>51</v>
      </c>
      <c r="J59" s="50" t="s">
        <v>134</v>
      </c>
      <c r="K59" s="51" t="s">
        <v>259</v>
      </c>
      <c r="L59" s="63" t="s">
        <v>260</v>
      </c>
    </row>
    <row r="60" spans="1:13" s="86" customFormat="1">
      <c r="A60" s="82" t="s">
        <v>138</v>
      </c>
      <c r="B60" s="83" t="s">
        <v>87</v>
      </c>
      <c r="C60" s="83" t="s">
        <v>97</v>
      </c>
      <c r="D60" s="83" t="s">
        <v>130</v>
      </c>
      <c r="E60" s="84">
        <v>41105</v>
      </c>
      <c r="F60" s="84">
        <v>41370</v>
      </c>
      <c r="G60" s="84" t="s">
        <v>212</v>
      </c>
      <c r="H60" s="83" t="s">
        <v>222</v>
      </c>
      <c r="I60" s="83" t="s">
        <v>137</v>
      </c>
      <c r="J60" s="83" t="s">
        <v>134</v>
      </c>
      <c r="K60" s="84">
        <v>41464</v>
      </c>
      <c r="L60" s="85" t="s">
        <v>261</v>
      </c>
    </row>
    <row r="61" spans="1:13" s="52" customFormat="1">
      <c r="A61" s="49" t="s">
        <v>140</v>
      </c>
      <c r="B61" s="50" t="s">
        <v>52</v>
      </c>
      <c r="C61" s="50" t="s">
        <v>57</v>
      </c>
      <c r="D61" s="50" t="s">
        <v>130</v>
      </c>
      <c r="E61" s="51">
        <v>41061</v>
      </c>
      <c r="F61" s="51">
        <v>41425</v>
      </c>
      <c r="G61" s="51" t="s">
        <v>142</v>
      </c>
      <c r="H61" s="50" t="s">
        <v>134</v>
      </c>
      <c r="I61" s="50" t="s">
        <v>143</v>
      </c>
      <c r="J61" s="50" t="s">
        <v>148</v>
      </c>
      <c r="K61" s="51" t="s">
        <v>262</v>
      </c>
      <c r="L61" s="49" t="s">
        <v>263</v>
      </c>
    </row>
    <row r="62" spans="1:13" s="52" customFormat="1">
      <c r="A62" s="49" t="s">
        <v>138</v>
      </c>
      <c r="B62" s="50" t="s">
        <v>65</v>
      </c>
      <c r="C62" s="50" t="s">
        <v>264</v>
      </c>
      <c r="D62" s="50"/>
      <c r="E62" s="51">
        <v>41160</v>
      </c>
      <c r="F62" s="51">
        <v>41427</v>
      </c>
      <c r="G62" s="51" t="s">
        <v>13</v>
      </c>
      <c r="H62" s="50" t="s">
        <v>265</v>
      </c>
      <c r="I62" s="50"/>
      <c r="J62" s="50" t="s">
        <v>265</v>
      </c>
      <c r="K62" s="51">
        <v>41488</v>
      </c>
      <c r="L62" s="49" t="s">
        <v>266</v>
      </c>
    </row>
    <row r="63" spans="1:13" s="52" customFormat="1">
      <c r="A63" s="49" t="s">
        <v>267</v>
      </c>
      <c r="B63" s="50" t="s">
        <v>81</v>
      </c>
      <c r="C63" s="50" t="s">
        <v>268</v>
      </c>
      <c r="D63" s="50" t="s">
        <v>130</v>
      </c>
      <c r="E63" s="51">
        <v>41282</v>
      </c>
      <c r="F63" s="51">
        <v>41523</v>
      </c>
      <c r="G63" s="51" t="s">
        <v>212</v>
      </c>
      <c r="H63" s="50" t="s">
        <v>269</v>
      </c>
      <c r="I63" s="50" t="s">
        <v>143</v>
      </c>
      <c r="J63" s="50" t="s">
        <v>134</v>
      </c>
      <c r="K63" s="51">
        <v>41553</v>
      </c>
      <c r="L63" s="63" t="s">
        <v>270</v>
      </c>
    </row>
    <row r="64" spans="1:13" s="52" customFormat="1">
      <c r="A64" s="49" t="s">
        <v>267</v>
      </c>
      <c r="B64" s="50" t="s">
        <v>87</v>
      </c>
      <c r="C64" s="50" t="s">
        <v>271</v>
      </c>
      <c r="D64" s="50" t="s">
        <v>130</v>
      </c>
      <c r="E64" s="51">
        <v>41282</v>
      </c>
      <c r="F64" s="51">
        <v>41523</v>
      </c>
      <c r="G64" s="51" t="s">
        <v>212</v>
      </c>
      <c r="H64" s="50" t="s">
        <v>269</v>
      </c>
      <c r="I64" s="50" t="s">
        <v>143</v>
      </c>
      <c r="J64" s="50" t="s">
        <v>134</v>
      </c>
      <c r="K64" s="51">
        <v>41553</v>
      </c>
      <c r="L64" s="63" t="s">
        <v>272</v>
      </c>
    </row>
    <row r="65" spans="1:13" s="52" customFormat="1">
      <c r="A65" s="49" t="s">
        <v>138</v>
      </c>
      <c r="B65" s="50" t="s">
        <v>87</v>
      </c>
      <c r="C65" s="50" t="s">
        <v>102</v>
      </c>
      <c r="D65" s="50" t="s">
        <v>130</v>
      </c>
      <c r="E65" s="51">
        <v>40696</v>
      </c>
      <c r="F65" s="51">
        <v>41435</v>
      </c>
      <c r="G65" s="51" t="s">
        <v>131</v>
      </c>
      <c r="H65" s="50" t="s">
        <v>204</v>
      </c>
      <c r="I65" s="50" t="s">
        <v>137</v>
      </c>
      <c r="J65" s="50" t="s">
        <v>134</v>
      </c>
      <c r="K65" s="51">
        <v>41465</v>
      </c>
      <c r="L65" s="63" t="s">
        <v>273</v>
      </c>
    </row>
    <row r="66" spans="1:13" s="52" customFormat="1">
      <c r="A66" s="49" t="s">
        <v>138</v>
      </c>
      <c r="B66" s="50" t="s">
        <v>87</v>
      </c>
      <c r="C66" s="50" t="s">
        <v>274</v>
      </c>
      <c r="D66" s="50" t="s">
        <v>130</v>
      </c>
      <c r="E66" s="51">
        <v>41366</v>
      </c>
      <c r="F66" s="51">
        <v>41523</v>
      </c>
      <c r="G66" s="51" t="s">
        <v>212</v>
      </c>
      <c r="H66" s="50" t="s">
        <v>137</v>
      </c>
      <c r="I66" s="50" t="s">
        <v>275</v>
      </c>
      <c r="J66" s="50" t="s">
        <v>134</v>
      </c>
      <c r="K66" s="51">
        <v>41553</v>
      </c>
      <c r="L66" s="63" t="s">
        <v>273</v>
      </c>
    </row>
    <row r="67" spans="1:13" s="52" customFormat="1">
      <c r="A67" s="49" t="s">
        <v>276</v>
      </c>
      <c r="B67" s="50" t="s">
        <v>87</v>
      </c>
      <c r="C67" s="50" t="s">
        <v>86</v>
      </c>
      <c r="D67" s="50"/>
      <c r="E67" s="51">
        <v>41219</v>
      </c>
      <c r="F67" s="51">
        <v>41336</v>
      </c>
      <c r="G67" s="51" t="s">
        <v>13</v>
      </c>
      <c r="H67" s="50" t="s">
        <v>277</v>
      </c>
      <c r="I67" s="50"/>
      <c r="J67" s="50"/>
      <c r="K67" s="51"/>
      <c r="L67" s="63" t="s">
        <v>278</v>
      </c>
    </row>
    <row r="68" spans="1:13" s="52" customFormat="1">
      <c r="A68" s="49" t="s">
        <v>138</v>
      </c>
      <c r="B68" s="50" t="s">
        <v>52</v>
      </c>
      <c r="C68" s="50" t="s">
        <v>133</v>
      </c>
      <c r="D68" s="50" t="s">
        <v>130</v>
      </c>
      <c r="E68" s="51">
        <v>41282</v>
      </c>
      <c r="F68" s="51">
        <v>41523</v>
      </c>
      <c r="G68" s="51" t="s">
        <v>212</v>
      </c>
      <c r="H68" s="50" t="s">
        <v>134</v>
      </c>
      <c r="I68" s="50" t="s">
        <v>143</v>
      </c>
      <c r="J68" s="50" t="s">
        <v>148</v>
      </c>
      <c r="K68" s="51">
        <v>41553</v>
      </c>
      <c r="L68" s="63" t="s">
        <v>279</v>
      </c>
    </row>
    <row r="69" spans="1:13" s="52" customFormat="1">
      <c r="A69" s="49" t="s">
        <v>140</v>
      </c>
      <c r="B69" s="50" t="s">
        <v>112</v>
      </c>
      <c r="C69" s="50" t="s">
        <v>134</v>
      </c>
      <c r="D69" s="50" t="s">
        <v>130</v>
      </c>
      <c r="E69" s="51">
        <v>41188</v>
      </c>
      <c r="F69" s="51">
        <v>41554</v>
      </c>
      <c r="G69" s="51" t="s">
        <v>142</v>
      </c>
      <c r="H69" s="50" t="s">
        <v>148</v>
      </c>
      <c r="I69" s="50" t="s">
        <v>143</v>
      </c>
      <c r="J69" s="50" t="s">
        <v>280</v>
      </c>
      <c r="K69" s="51">
        <v>41585</v>
      </c>
      <c r="L69" s="49" t="s">
        <v>281</v>
      </c>
    </row>
    <row r="70" spans="1:13" s="52" customFormat="1">
      <c r="A70" s="49" t="s">
        <v>138</v>
      </c>
      <c r="B70" s="50" t="s">
        <v>105</v>
      </c>
      <c r="C70" s="50" t="s">
        <v>106</v>
      </c>
      <c r="D70" s="50" t="s">
        <v>130</v>
      </c>
      <c r="E70" s="51">
        <v>40814</v>
      </c>
      <c r="F70" s="51">
        <v>41435</v>
      </c>
      <c r="G70" s="51" t="s">
        <v>131</v>
      </c>
      <c r="H70" s="50" t="s">
        <v>222</v>
      </c>
      <c r="I70" s="50" t="s">
        <v>137</v>
      </c>
      <c r="J70" s="50" t="s">
        <v>134</v>
      </c>
      <c r="K70" s="51">
        <v>41465</v>
      </c>
      <c r="L70" s="63" t="s">
        <v>281</v>
      </c>
    </row>
    <row r="71" spans="1:13" s="52" customFormat="1">
      <c r="A71" s="49" t="s">
        <v>140</v>
      </c>
      <c r="B71" s="50" t="s">
        <v>52</v>
      </c>
      <c r="C71" s="50" t="s">
        <v>242</v>
      </c>
      <c r="D71" s="50" t="s">
        <v>130</v>
      </c>
      <c r="E71" s="51">
        <v>41030</v>
      </c>
      <c r="F71" s="51">
        <v>41228</v>
      </c>
      <c r="G71" s="51" t="s">
        <v>13</v>
      </c>
      <c r="H71" s="50" t="s">
        <v>183</v>
      </c>
      <c r="I71" s="50" t="s">
        <v>282</v>
      </c>
      <c r="J71" s="50" t="s">
        <v>134</v>
      </c>
      <c r="K71" s="51">
        <v>41217</v>
      </c>
      <c r="L71" s="49" t="s">
        <v>283</v>
      </c>
    </row>
    <row r="72" spans="1:13" s="78" customFormat="1">
      <c r="A72" s="49" t="s">
        <v>138</v>
      </c>
      <c r="B72" s="50" t="s">
        <v>87</v>
      </c>
      <c r="C72" s="50" t="s">
        <v>97</v>
      </c>
      <c r="D72" s="50" t="s">
        <v>130</v>
      </c>
      <c r="E72" s="51">
        <v>41371</v>
      </c>
      <c r="F72" s="51">
        <v>41523</v>
      </c>
      <c r="G72" s="51" t="s">
        <v>212</v>
      </c>
      <c r="H72" s="50" t="s">
        <v>137</v>
      </c>
      <c r="I72" s="50" t="s">
        <v>143</v>
      </c>
      <c r="J72" s="50" t="s">
        <v>134</v>
      </c>
      <c r="K72" s="51">
        <v>41553</v>
      </c>
      <c r="L72" s="63" t="s">
        <v>284</v>
      </c>
      <c r="M72" s="87"/>
    </row>
    <row r="73" spans="1:13" s="52" customFormat="1">
      <c r="A73" s="49" t="s">
        <v>138</v>
      </c>
      <c r="B73" s="50" t="s">
        <v>87</v>
      </c>
      <c r="C73" s="50" t="s">
        <v>285</v>
      </c>
      <c r="D73" s="50" t="s">
        <v>130</v>
      </c>
      <c r="E73" s="51" t="s">
        <v>286</v>
      </c>
      <c r="F73" s="51">
        <v>41369</v>
      </c>
      <c r="G73" s="51" t="s">
        <v>131</v>
      </c>
      <c r="H73" s="50" t="s">
        <v>204</v>
      </c>
      <c r="I73" s="50" t="s">
        <v>137</v>
      </c>
      <c r="J73" s="50" t="s">
        <v>134</v>
      </c>
      <c r="K73" s="51">
        <v>41399</v>
      </c>
      <c r="L73" s="49" t="s">
        <v>287</v>
      </c>
    </row>
    <row r="74" spans="1:13" s="52" customFormat="1">
      <c r="A74" s="53" t="s">
        <v>140</v>
      </c>
      <c r="B74" s="53" t="s">
        <v>52</v>
      </c>
      <c r="C74" s="50" t="s">
        <v>288</v>
      </c>
      <c r="D74" s="50" t="s">
        <v>130</v>
      </c>
      <c r="E74" s="51">
        <v>41218</v>
      </c>
      <c r="F74" s="51">
        <v>41582</v>
      </c>
      <c r="G74" s="51" t="s">
        <v>142</v>
      </c>
      <c r="H74" s="50" t="s">
        <v>51</v>
      </c>
      <c r="I74" s="50" t="s">
        <v>143</v>
      </c>
      <c r="J74" s="50" t="s">
        <v>134</v>
      </c>
      <c r="K74" s="51" t="s">
        <v>289</v>
      </c>
      <c r="L74" s="63" t="s">
        <v>290</v>
      </c>
    </row>
    <row r="75" spans="1:13" s="86" customFormat="1">
      <c r="A75" s="88" t="s">
        <v>140</v>
      </c>
      <c r="B75" s="88" t="s">
        <v>65</v>
      </c>
      <c r="C75" s="83" t="s">
        <v>216</v>
      </c>
      <c r="D75" s="83" t="s">
        <v>130</v>
      </c>
      <c r="E75" s="84">
        <v>41426</v>
      </c>
      <c r="F75" s="84">
        <v>41590</v>
      </c>
      <c r="G75" s="84" t="s">
        <v>13</v>
      </c>
      <c r="H75" s="83" t="s">
        <v>58</v>
      </c>
      <c r="I75" s="83" t="s">
        <v>291</v>
      </c>
      <c r="J75" s="83" t="s">
        <v>134</v>
      </c>
      <c r="K75" s="84" t="s">
        <v>292</v>
      </c>
      <c r="L75" s="85" t="s">
        <v>283</v>
      </c>
    </row>
    <row r="76" spans="1:13" s="52" customFormat="1">
      <c r="A76" s="49" t="s">
        <v>267</v>
      </c>
      <c r="B76" s="50" t="s">
        <v>52</v>
      </c>
      <c r="C76" s="50" t="s">
        <v>269</v>
      </c>
      <c r="D76" s="50" t="s">
        <v>130</v>
      </c>
      <c r="E76" s="51">
        <v>41282</v>
      </c>
      <c r="F76" s="51">
        <v>41523</v>
      </c>
      <c r="G76" s="51" t="s">
        <v>212</v>
      </c>
      <c r="H76" s="50" t="s">
        <v>134</v>
      </c>
      <c r="I76" s="50" t="s">
        <v>143</v>
      </c>
      <c r="J76" s="50" t="s">
        <v>148</v>
      </c>
      <c r="K76" s="51">
        <v>41553</v>
      </c>
      <c r="L76" s="63" t="s">
        <v>293</v>
      </c>
    </row>
    <row r="77" spans="1:13" s="86" customFormat="1">
      <c r="A77" s="82" t="s">
        <v>140</v>
      </c>
      <c r="B77" s="83" t="s">
        <v>112</v>
      </c>
      <c r="C77" s="83" t="s">
        <v>294</v>
      </c>
      <c r="D77" s="83" t="s">
        <v>130</v>
      </c>
      <c r="E77" s="84">
        <v>41282</v>
      </c>
      <c r="F77" s="84">
        <v>41638</v>
      </c>
      <c r="G77" s="84" t="s">
        <v>13</v>
      </c>
      <c r="H77" s="83" t="s">
        <v>134</v>
      </c>
      <c r="I77" s="83" t="s">
        <v>143</v>
      </c>
      <c r="J77" s="83" t="s">
        <v>295</v>
      </c>
      <c r="K77" s="84">
        <v>41669</v>
      </c>
      <c r="L77" s="82" t="s">
        <v>296</v>
      </c>
    </row>
    <row r="78" spans="1:13" s="86" customFormat="1">
      <c r="A78" s="82" t="s">
        <v>251</v>
      </c>
      <c r="B78" s="83" t="s">
        <v>87</v>
      </c>
      <c r="C78" s="83" t="s">
        <v>90</v>
      </c>
      <c r="D78" s="83" t="s">
        <v>130</v>
      </c>
      <c r="E78" s="84">
        <v>41231</v>
      </c>
      <c r="F78" s="84">
        <v>41595</v>
      </c>
      <c r="G78" s="84" t="s">
        <v>142</v>
      </c>
      <c r="H78" s="83" t="s">
        <v>297</v>
      </c>
      <c r="I78" s="83" t="s">
        <v>60</v>
      </c>
      <c r="J78" s="83" t="s">
        <v>134</v>
      </c>
      <c r="K78" s="84">
        <v>41625</v>
      </c>
      <c r="L78" s="82" t="s">
        <v>298</v>
      </c>
    </row>
    <row r="79" spans="1:13" s="52" customFormat="1">
      <c r="A79" s="49" t="s">
        <v>251</v>
      </c>
      <c r="B79" s="50" t="s">
        <v>81</v>
      </c>
      <c r="C79" s="50" t="s">
        <v>82</v>
      </c>
      <c r="D79" s="50" t="s">
        <v>130</v>
      </c>
      <c r="E79" s="51">
        <v>41154</v>
      </c>
      <c r="F79" s="51">
        <v>41518</v>
      </c>
      <c r="G79" s="51" t="s">
        <v>142</v>
      </c>
      <c r="H79" s="50" t="s">
        <v>297</v>
      </c>
      <c r="I79" s="50" t="s">
        <v>137</v>
      </c>
      <c r="J79" s="50" t="s">
        <v>134</v>
      </c>
      <c r="K79" s="51">
        <v>41548</v>
      </c>
      <c r="L79" s="49" t="s">
        <v>298</v>
      </c>
    </row>
    <row r="80" spans="1:13" s="86" customFormat="1">
      <c r="A80" s="82" t="s">
        <v>251</v>
      </c>
      <c r="B80" s="83" t="s">
        <v>87</v>
      </c>
      <c r="C80" s="83" t="s">
        <v>99</v>
      </c>
      <c r="D80" s="83" t="s">
        <v>130</v>
      </c>
      <c r="E80" s="84">
        <v>41201</v>
      </c>
      <c r="F80" s="84">
        <v>41565</v>
      </c>
      <c r="G80" s="84" t="s">
        <v>142</v>
      </c>
      <c r="H80" s="83" t="s">
        <v>297</v>
      </c>
      <c r="I80" s="83" t="s">
        <v>137</v>
      </c>
      <c r="J80" s="83" t="s">
        <v>134</v>
      </c>
      <c r="K80" s="84">
        <v>41586</v>
      </c>
      <c r="L80" s="82" t="s">
        <v>299</v>
      </c>
    </row>
    <row r="81" spans="1:12" s="86" customFormat="1">
      <c r="A81" s="88" t="s">
        <v>140</v>
      </c>
      <c r="B81" s="88" t="s">
        <v>52</v>
      </c>
      <c r="C81" s="83" t="s">
        <v>54</v>
      </c>
      <c r="D81" s="83" t="s">
        <v>130</v>
      </c>
      <c r="E81" s="84">
        <v>41228</v>
      </c>
      <c r="F81" s="84">
        <v>41592</v>
      </c>
      <c r="G81" s="84" t="s">
        <v>142</v>
      </c>
      <c r="H81" s="83" t="s">
        <v>50</v>
      </c>
      <c r="I81" s="83" t="s">
        <v>143</v>
      </c>
      <c r="J81" s="83" t="s">
        <v>134</v>
      </c>
      <c r="K81" s="84">
        <v>41622</v>
      </c>
      <c r="L81" s="85" t="s">
        <v>299</v>
      </c>
    </row>
    <row r="82" spans="1:12" s="86" customFormat="1">
      <c r="A82" s="82" t="s">
        <v>251</v>
      </c>
      <c r="B82" s="83" t="s">
        <v>87</v>
      </c>
      <c r="C82" s="83" t="s">
        <v>88</v>
      </c>
      <c r="D82" s="83" t="s">
        <v>130</v>
      </c>
      <c r="E82" s="84">
        <v>41231</v>
      </c>
      <c r="F82" s="84">
        <v>41595</v>
      </c>
      <c r="G82" s="84" t="s">
        <v>142</v>
      </c>
      <c r="H82" s="83" t="s">
        <v>297</v>
      </c>
      <c r="I82" s="83" t="s">
        <v>60</v>
      </c>
      <c r="J82" s="83" t="s">
        <v>134</v>
      </c>
      <c r="K82" s="84">
        <v>41625</v>
      </c>
      <c r="L82" s="82" t="s">
        <v>300</v>
      </c>
    </row>
    <row r="83" spans="1:12" s="86" customFormat="1">
      <c r="A83" s="82" t="s">
        <v>140</v>
      </c>
      <c r="B83" s="83" t="s">
        <v>52</v>
      </c>
      <c r="C83" s="83" t="s">
        <v>242</v>
      </c>
      <c r="D83" s="83" t="s">
        <v>130</v>
      </c>
      <c r="E83" s="84">
        <v>41229</v>
      </c>
      <c r="F83" s="84">
        <v>41593</v>
      </c>
      <c r="G83" s="84" t="s">
        <v>142</v>
      </c>
      <c r="H83" s="83" t="s">
        <v>50</v>
      </c>
      <c r="I83" s="83" t="s">
        <v>301</v>
      </c>
      <c r="J83" s="83" t="s">
        <v>134</v>
      </c>
      <c r="K83" s="84">
        <v>41623</v>
      </c>
      <c r="L83" s="82" t="s">
        <v>302</v>
      </c>
    </row>
    <row r="84" spans="1:12" s="52" customFormat="1">
      <c r="A84" s="53" t="s">
        <v>140</v>
      </c>
      <c r="B84" s="53" t="s">
        <v>44</v>
      </c>
      <c r="C84" s="50" t="s">
        <v>45</v>
      </c>
      <c r="D84" s="50" t="s">
        <v>130</v>
      </c>
      <c r="E84" s="51">
        <v>41258</v>
      </c>
      <c r="F84" s="51">
        <v>41622</v>
      </c>
      <c r="G84" s="51" t="s">
        <v>142</v>
      </c>
      <c r="H84" s="50" t="s">
        <v>147</v>
      </c>
      <c r="I84" s="50" t="s">
        <v>134</v>
      </c>
      <c r="J84" s="50" t="s">
        <v>295</v>
      </c>
      <c r="K84" s="51">
        <v>41653</v>
      </c>
      <c r="L84" s="63" t="s">
        <v>303</v>
      </c>
    </row>
    <row r="85" spans="1:12" s="86" customFormat="1">
      <c r="A85" s="82" t="s">
        <v>251</v>
      </c>
      <c r="B85" s="83" t="s">
        <v>105</v>
      </c>
      <c r="C85" s="83" t="s">
        <v>107</v>
      </c>
      <c r="D85" s="83" t="s">
        <v>130</v>
      </c>
      <c r="E85" s="84">
        <v>40821</v>
      </c>
      <c r="F85" s="84">
        <v>41664</v>
      </c>
      <c r="G85" s="84" t="s">
        <v>131</v>
      </c>
      <c r="H85" s="83" t="s">
        <v>297</v>
      </c>
      <c r="I85" s="83" t="s">
        <v>60</v>
      </c>
      <c r="J85" s="83" t="s">
        <v>134</v>
      </c>
      <c r="K85" s="84">
        <v>41695</v>
      </c>
      <c r="L85" s="82" t="s">
        <v>303</v>
      </c>
    </row>
    <row r="86" spans="1:12" s="86" customFormat="1">
      <c r="A86" s="82" t="s">
        <v>251</v>
      </c>
      <c r="B86" s="83" t="s">
        <v>87</v>
      </c>
      <c r="C86" s="83" t="s">
        <v>96</v>
      </c>
      <c r="D86" s="83" t="s">
        <v>130</v>
      </c>
      <c r="E86" s="84">
        <v>41231</v>
      </c>
      <c r="F86" s="84">
        <v>41595</v>
      </c>
      <c r="G86" s="84" t="s">
        <v>142</v>
      </c>
      <c r="H86" s="83" t="s">
        <v>297</v>
      </c>
      <c r="I86" s="83" t="s">
        <v>60</v>
      </c>
      <c r="J86" s="83" t="s">
        <v>134</v>
      </c>
      <c r="K86" s="84">
        <v>41625</v>
      </c>
      <c r="L86" s="82" t="s">
        <v>304</v>
      </c>
    </row>
    <row r="87" spans="1:12" s="86" customFormat="1">
      <c r="A87" s="88" t="s">
        <v>140</v>
      </c>
      <c r="B87" s="88" t="s">
        <v>78</v>
      </c>
      <c r="C87" s="83" t="s">
        <v>80</v>
      </c>
      <c r="D87" s="83" t="s">
        <v>130</v>
      </c>
      <c r="E87" s="84">
        <v>41426</v>
      </c>
      <c r="F87" s="84">
        <v>41705</v>
      </c>
      <c r="G87" s="84" t="s">
        <v>13</v>
      </c>
      <c r="H87" s="83" t="s">
        <v>134</v>
      </c>
      <c r="I87" s="83" t="s">
        <v>143</v>
      </c>
      <c r="J87" s="83" t="s">
        <v>295</v>
      </c>
      <c r="K87" s="84"/>
      <c r="L87" s="85" t="s">
        <v>305</v>
      </c>
    </row>
    <row r="88" spans="1:12" s="86" customFormat="1">
      <c r="A88" s="82" t="s">
        <v>138</v>
      </c>
      <c r="B88" s="83" t="s">
        <v>87</v>
      </c>
      <c r="C88" s="83" t="s">
        <v>210</v>
      </c>
      <c r="D88" s="83" t="s">
        <v>130</v>
      </c>
      <c r="E88" s="84">
        <v>41426</v>
      </c>
      <c r="F88" s="84">
        <v>41707</v>
      </c>
      <c r="G88" s="83" t="s">
        <v>13</v>
      </c>
      <c r="H88" s="83" t="s">
        <v>60</v>
      </c>
      <c r="I88" s="83" t="s">
        <v>143</v>
      </c>
      <c r="J88" s="83" t="s">
        <v>134</v>
      </c>
      <c r="K88" s="84">
        <v>41738</v>
      </c>
      <c r="L88" s="82" t="s">
        <v>305</v>
      </c>
    </row>
    <row r="89" spans="1:12" s="86" customFormat="1">
      <c r="A89" s="82" t="s">
        <v>138</v>
      </c>
      <c r="B89" s="83" t="s">
        <v>87</v>
      </c>
      <c r="C89" s="83" t="s">
        <v>100</v>
      </c>
      <c r="D89" s="83" t="s">
        <v>130</v>
      </c>
      <c r="E89" s="84">
        <v>41370</v>
      </c>
      <c r="F89" s="84">
        <v>41705</v>
      </c>
      <c r="G89" s="83" t="s">
        <v>306</v>
      </c>
      <c r="H89" s="83" t="s">
        <v>204</v>
      </c>
      <c r="I89" s="83" t="s">
        <v>60</v>
      </c>
      <c r="J89" s="83" t="s">
        <v>134</v>
      </c>
      <c r="K89" s="84">
        <v>41736</v>
      </c>
      <c r="L89" s="82" t="s">
        <v>307</v>
      </c>
    </row>
    <row r="90" spans="1:12" s="86" customFormat="1">
      <c r="A90" s="82" t="s">
        <v>138</v>
      </c>
      <c r="B90" s="83" t="s">
        <v>87</v>
      </c>
      <c r="C90" s="83" t="s">
        <v>285</v>
      </c>
      <c r="D90" s="83" t="s">
        <v>130</v>
      </c>
      <c r="E90" s="84">
        <v>41370</v>
      </c>
      <c r="F90" s="84">
        <v>41705</v>
      </c>
      <c r="G90" s="84" t="s">
        <v>306</v>
      </c>
      <c r="H90" s="83" t="s">
        <v>204</v>
      </c>
      <c r="I90" s="83" t="s">
        <v>60</v>
      </c>
      <c r="J90" s="83" t="s">
        <v>134</v>
      </c>
      <c r="K90" s="84">
        <v>41736</v>
      </c>
      <c r="L90" s="85" t="s">
        <v>307</v>
      </c>
    </row>
    <row r="91" spans="1:12" s="86" customFormat="1">
      <c r="A91" s="82" t="s">
        <v>138</v>
      </c>
      <c r="B91" s="83" t="s">
        <v>87</v>
      </c>
      <c r="C91" s="83" t="s">
        <v>308</v>
      </c>
      <c r="D91" s="83" t="s">
        <v>130</v>
      </c>
      <c r="E91" s="84">
        <v>41381</v>
      </c>
      <c r="F91" s="84">
        <v>41613</v>
      </c>
      <c r="G91" s="84" t="s">
        <v>13</v>
      </c>
      <c r="H91" s="83" t="s">
        <v>204</v>
      </c>
      <c r="I91" s="83" t="s">
        <v>60</v>
      </c>
      <c r="J91" s="83" t="s">
        <v>134</v>
      </c>
      <c r="K91" s="84">
        <v>41644</v>
      </c>
      <c r="L91" s="85" t="s">
        <v>309</v>
      </c>
    </row>
    <row r="92" spans="1:12" s="86" customFormat="1">
      <c r="A92" s="82" t="s">
        <v>140</v>
      </c>
      <c r="B92" s="83" t="s">
        <v>44</v>
      </c>
      <c r="C92" s="83" t="s">
        <v>51</v>
      </c>
      <c r="D92" s="83" t="s">
        <v>130</v>
      </c>
      <c r="E92" s="84">
        <v>41242</v>
      </c>
      <c r="F92" s="84">
        <v>41606</v>
      </c>
      <c r="G92" s="84" t="s">
        <v>142</v>
      </c>
      <c r="H92" s="83" t="s">
        <v>134</v>
      </c>
      <c r="I92" s="83" t="s">
        <v>143</v>
      </c>
      <c r="J92" s="83" t="s">
        <v>295</v>
      </c>
      <c r="K92" s="84">
        <v>41636</v>
      </c>
      <c r="L92" s="85" t="s">
        <v>310</v>
      </c>
    </row>
    <row r="93" spans="1:12" s="86" customFormat="1">
      <c r="A93" s="82" t="s">
        <v>311</v>
      </c>
      <c r="B93" s="83" t="s">
        <v>65</v>
      </c>
      <c r="C93" s="83" t="s">
        <v>70</v>
      </c>
      <c r="D93" s="83" t="s">
        <v>130</v>
      </c>
      <c r="E93" s="84">
        <v>41309</v>
      </c>
      <c r="F93" s="84">
        <v>41673</v>
      </c>
      <c r="G93" s="84" t="s">
        <v>142</v>
      </c>
      <c r="H93" s="83" t="s">
        <v>312</v>
      </c>
      <c r="I93" s="83" t="s">
        <v>313</v>
      </c>
      <c r="J93" s="83" t="s">
        <v>134</v>
      </c>
      <c r="K93" s="84">
        <v>41748</v>
      </c>
      <c r="L93" s="85" t="s">
        <v>314</v>
      </c>
    </row>
    <row r="94" spans="1:12" s="86" customFormat="1">
      <c r="A94" s="82" t="s">
        <v>267</v>
      </c>
      <c r="B94" s="83" t="s">
        <v>81</v>
      </c>
      <c r="C94" s="83" t="s">
        <v>315</v>
      </c>
      <c r="D94" s="83" t="s">
        <v>130</v>
      </c>
      <c r="E94" s="84">
        <v>41282</v>
      </c>
      <c r="F94" s="84">
        <v>41613</v>
      </c>
      <c r="G94" s="84" t="s">
        <v>13</v>
      </c>
      <c r="H94" s="83" t="s">
        <v>316</v>
      </c>
      <c r="I94" s="83" t="s">
        <v>317</v>
      </c>
      <c r="J94" s="83" t="s">
        <v>134</v>
      </c>
      <c r="K94" s="84">
        <v>41644</v>
      </c>
      <c r="L94" s="85" t="s">
        <v>318</v>
      </c>
    </row>
    <row r="95" spans="1:12" s="52" customFormat="1">
      <c r="A95" s="49" t="s">
        <v>140</v>
      </c>
      <c r="B95" s="50" t="s">
        <v>52</v>
      </c>
      <c r="C95" s="50" t="s">
        <v>319</v>
      </c>
      <c r="D95" s="50" t="s">
        <v>130</v>
      </c>
      <c r="E95" s="51">
        <v>41228</v>
      </c>
      <c r="F95" s="51">
        <v>41523</v>
      </c>
      <c r="G95" s="51" t="s">
        <v>212</v>
      </c>
      <c r="H95" s="50" t="s">
        <v>50</v>
      </c>
      <c r="I95" s="50" t="s">
        <v>143</v>
      </c>
      <c r="J95" s="50" t="s">
        <v>134</v>
      </c>
      <c r="K95" s="51">
        <v>41553</v>
      </c>
      <c r="L95" s="49" t="s">
        <v>320</v>
      </c>
    </row>
    <row r="96" spans="1:12">
      <c r="A96" s="89" t="s">
        <v>140</v>
      </c>
      <c r="B96" s="90" t="s">
        <v>112</v>
      </c>
      <c r="C96" s="90" t="s">
        <v>321</v>
      </c>
      <c r="E96" s="91">
        <v>41554</v>
      </c>
      <c r="F96" s="91">
        <v>41705</v>
      </c>
      <c r="G96" s="92" t="s">
        <v>13</v>
      </c>
      <c r="H96" s="90" t="s">
        <v>322</v>
      </c>
      <c r="I96" s="90" t="s">
        <v>143</v>
      </c>
      <c r="J96" s="90" t="s">
        <v>280</v>
      </c>
      <c r="L96" s="93" t="s">
        <v>323</v>
      </c>
    </row>
    <row r="97" spans="1:12" s="86" customFormat="1">
      <c r="A97" s="82" t="s">
        <v>138</v>
      </c>
      <c r="B97" s="83" t="s">
        <v>87</v>
      </c>
      <c r="C97" s="83" t="s">
        <v>101</v>
      </c>
      <c r="D97" s="83" t="s">
        <v>130</v>
      </c>
      <c r="E97" s="84">
        <v>41370</v>
      </c>
      <c r="F97" s="84">
        <v>41705</v>
      </c>
      <c r="G97" s="83" t="s">
        <v>306</v>
      </c>
      <c r="H97" s="83" t="s">
        <v>204</v>
      </c>
      <c r="I97" s="83" t="s">
        <v>60</v>
      </c>
      <c r="J97" s="83" t="s">
        <v>134</v>
      </c>
      <c r="K97" s="84">
        <v>41736</v>
      </c>
      <c r="L97" s="82" t="s">
        <v>324</v>
      </c>
    </row>
    <row r="98" spans="1:12" s="86" customFormat="1">
      <c r="A98" s="82" t="s">
        <v>138</v>
      </c>
      <c r="B98" s="83" t="s">
        <v>65</v>
      </c>
      <c r="C98" s="83" t="s">
        <v>66</v>
      </c>
      <c r="D98" s="83" t="s">
        <v>130</v>
      </c>
      <c r="E98" s="84">
        <v>41428</v>
      </c>
      <c r="F98" s="84">
        <v>41705</v>
      </c>
      <c r="G98" s="83" t="s">
        <v>306</v>
      </c>
      <c r="H98" s="83" t="s">
        <v>60</v>
      </c>
      <c r="I98" s="83" t="s">
        <v>143</v>
      </c>
      <c r="J98" s="83" t="s">
        <v>134</v>
      </c>
      <c r="K98" s="84">
        <v>41736</v>
      </c>
      <c r="L98" s="82" t="s">
        <v>325</v>
      </c>
    </row>
    <row r="99" spans="1:12" s="86" customFormat="1">
      <c r="A99" s="82" t="s">
        <v>311</v>
      </c>
      <c r="B99" s="83" t="s">
        <v>81</v>
      </c>
      <c r="C99" s="83" t="s">
        <v>86</v>
      </c>
      <c r="D99" s="83" t="s">
        <v>130</v>
      </c>
      <c r="E99" s="84">
        <v>41337</v>
      </c>
      <c r="F99" s="84">
        <v>41701</v>
      </c>
      <c r="G99" s="84" t="s">
        <v>142</v>
      </c>
      <c r="H99" s="83" t="s">
        <v>312</v>
      </c>
      <c r="I99" s="83" t="s">
        <v>143</v>
      </c>
      <c r="J99" s="83" t="s">
        <v>134</v>
      </c>
      <c r="K99" s="84">
        <v>41732</v>
      </c>
      <c r="L99" s="85" t="s">
        <v>326</v>
      </c>
    </row>
    <row r="100" spans="1:12" s="86" customFormat="1">
      <c r="A100" s="82" t="s">
        <v>138</v>
      </c>
      <c r="B100" s="83" t="s">
        <v>87</v>
      </c>
      <c r="C100" s="83" t="s">
        <v>327</v>
      </c>
      <c r="D100" s="83" t="s">
        <v>130</v>
      </c>
      <c r="E100" s="84">
        <v>41458</v>
      </c>
      <c r="F100" s="84">
        <v>41672</v>
      </c>
      <c r="G100" s="83" t="s">
        <v>13</v>
      </c>
      <c r="H100" s="83" t="s">
        <v>256</v>
      </c>
      <c r="I100" s="83" t="s">
        <v>60</v>
      </c>
      <c r="J100" s="83" t="s">
        <v>134</v>
      </c>
      <c r="K100" s="84"/>
      <c r="L100" s="82" t="s">
        <v>328</v>
      </c>
    </row>
    <row r="101" spans="1:12" s="86" customFormat="1">
      <c r="A101" s="82" t="s">
        <v>138</v>
      </c>
      <c r="B101" s="83" t="s">
        <v>87</v>
      </c>
      <c r="C101" s="83" t="s">
        <v>98</v>
      </c>
      <c r="D101" s="83" t="s">
        <v>130</v>
      </c>
      <c r="E101" s="84">
        <v>41381</v>
      </c>
      <c r="F101" s="84">
        <v>41705</v>
      </c>
      <c r="G101" s="83" t="s">
        <v>306</v>
      </c>
      <c r="H101" s="83" t="s">
        <v>204</v>
      </c>
      <c r="I101" s="83" t="s">
        <v>60</v>
      </c>
      <c r="J101" s="83" t="s">
        <v>134</v>
      </c>
      <c r="K101" s="84">
        <v>41736</v>
      </c>
      <c r="L101" s="82" t="s">
        <v>329</v>
      </c>
    </row>
    <row r="102" spans="1:12" s="86" customFormat="1">
      <c r="A102" s="82" t="s">
        <v>138</v>
      </c>
      <c r="B102" s="83" t="s">
        <v>87</v>
      </c>
      <c r="C102" s="83" t="s">
        <v>93</v>
      </c>
      <c r="D102" s="83" t="s">
        <v>130</v>
      </c>
      <c r="E102" s="84">
        <v>41426</v>
      </c>
      <c r="F102" s="84">
        <v>41705</v>
      </c>
      <c r="G102" s="83" t="s">
        <v>306</v>
      </c>
      <c r="H102" s="83" t="s">
        <v>256</v>
      </c>
      <c r="I102" s="83" t="s">
        <v>60</v>
      </c>
      <c r="J102" s="83" t="s">
        <v>134</v>
      </c>
      <c r="K102" s="84">
        <v>41736</v>
      </c>
      <c r="L102" s="82" t="s">
        <v>329</v>
      </c>
    </row>
    <row r="103" spans="1:12" s="86" customFormat="1">
      <c r="A103" s="82" t="s">
        <v>138</v>
      </c>
      <c r="B103" s="83" t="s">
        <v>105</v>
      </c>
      <c r="C103" s="83" t="s">
        <v>104</v>
      </c>
      <c r="D103" s="83" t="s">
        <v>130</v>
      </c>
      <c r="E103" s="84">
        <v>40891</v>
      </c>
      <c r="F103" s="84">
        <v>41705</v>
      </c>
      <c r="G103" s="83" t="s">
        <v>306</v>
      </c>
      <c r="H103" s="83" t="s">
        <v>256</v>
      </c>
      <c r="I103" s="83" t="s">
        <v>60</v>
      </c>
      <c r="J103" s="83" t="s">
        <v>134</v>
      </c>
      <c r="K103" s="84">
        <v>41736</v>
      </c>
      <c r="L103" s="82" t="s">
        <v>329</v>
      </c>
    </row>
    <row r="104" spans="1:12" s="86" customFormat="1">
      <c r="A104" s="82" t="s">
        <v>311</v>
      </c>
      <c r="B104" s="83" t="s">
        <v>52</v>
      </c>
      <c r="C104" s="83" t="s">
        <v>179</v>
      </c>
      <c r="D104" s="83" t="s">
        <v>130</v>
      </c>
      <c r="E104" s="84">
        <v>41337</v>
      </c>
      <c r="F104" s="84">
        <v>41701</v>
      </c>
      <c r="G104" s="84" t="s">
        <v>142</v>
      </c>
      <c r="H104" s="83" t="s">
        <v>134</v>
      </c>
      <c r="I104" s="83" t="s">
        <v>143</v>
      </c>
      <c r="J104" s="83" t="s">
        <v>295</v>
      </c>
      <c r="K104" s="84">
        <v>41776</v>
      </c>
      <c r="L104" s="85" t="s">
        <v>330</v>
      </c>
    </row>
    <row r="105" spans="1:12" s="86" customFormat="1">
      <c r="A105" s="82" t="s">
        <v>140</v>
      </c>
      <c r="B105" s="83" t="s">
        <v>112</v>
      </c>
      <c r="C105" s="83" t="s">
        <v>134</v>
      </c>
      <c r="D105" s="83" t="s">
        <v>130</v>
      </c>
      <c r="E105" s="84">
        <v>41555</v>
      </c>
      <c r="F105" s="84">
        <v>41705</v>
      </c>
      <c r="G105" s="84" t="s">
        <v>13</v>
      </c>
      <c r="H105" s="83" t="s">
        <v>295</v>
      </c>
      <c r="I105" s="83" t="s">
        <v>143</v>
      </c>
      <c r="J105" s="83" t="s">
        <v>280</v>
      </c>
      <c r="K105" s="84"/>
      <c r="L105" s="82" t="s">
        <v>331</v>
      </c>
    </row>
    <row r="106" spans="1:12" s="86" customFormat="1">
      <c r="A106" s="82" t="s">
        <v>140</v>
      </c>
      <c r="B106" s="83" t="s">
        <v>44</v>
      </c>
      <c r="C106" s="83" t="s">
        <v>332</v>
      </c>
      <c r="D106" s="83" t="s">
        <v>130</v>
      </c>
      <c r="E106" s="84">
        <v>41337</v>
      </c>
      <c r="F106" s="84">
        <v>41701</v>
      </c>
      <c r="G106" s="84" t="s">
        <v>142</v>
      </c>
      <c r="H106" s="83" t="s">
        <v>134</v>
      </c>
      <c r="I106" s="83" t="s">
        <v>143</v>
      </c>
      <c r="J106" s="83" t="s">
        <v>295</v>
      </c>
      <c r="K106" s="84">
        <v>41776</v>
      </c>
      <c r="L106" s="85" t="s">
        <v>333</v>
      </c>
    </row>
    <row r="107" spans="1:12" s="86" customFormat="1">
      <c r="A107" s="82" t="s">
        <v>267</v>
      </c>
      <c r="B107" s="83" t="s">
        <v>52</v>
      </c>
      <c r="C107" s="83" t="s">
        <v>317</v>
      </c>
      <c r="D107" s="83" t="s">
        <v>130</v>
      </c>
      <c r="E107" s="84">
        <v>41524</v>
      </c>
      <c r="F107" s="84">
        <v>41705</v>
      </c>
      <c r="G107" s="84" t="s">
        <v>334</v>
      </c>
      <c r="H107" s="83" t="s">
        <v>134</v>
      </c>
      <c r="I107" s="83" t="s">
        <v>143</v>
      </c>
      <c r="J107" s="83" t="s">
        <v>295</v>
      </c>
      <c r="K107" s="84"/>
      <c r="L107" s="85" t="s">
        <v>335</v>
      </c>
    </row>
    <row r="108" spans="1:12" s="86" customFormat="1">
      <c r="A108" s="82" t="s">
        <v>140</v>
      </c>
      <c r="B108" s="83" t="s">
        <v>52</v>
      </c>
      <c r="C108" s="83" t="s">
        <v>62</v>
      </c>
      <c r="D108" s="83" t="s">
        <v>130</v>
      </c>
      <c r="E108" s="84">
        <v>41426</v>
      </c>
      <c r="F108" s="84">
        <v>41705</v>
      </c>
      <c r="G108" s="84" t="s">
        <v>306</v>
      </c>
      <c r="H108" s="83" t="s">
        <v>51</v>
      </c>
      <c r="I108" s="83" t="s">
        <v>143</v>
      </c>
      <c r="J108" s="83" t="s">
        <v>134</v>
      </c>
      <c r="K108" s="84">
        <v>41736</v>
      </c>
      <c r="L108" s="82" t="s">
        <v>336</v>
      </c>
    </row>
    <row r="109" spans="1:12" s="86" customFormat="1">
      <c r="A109" s="82" t="s">
        <v>140</v>
      </c>
      <c r="B109" s="83" t="s">
        <v>78</v>
      </c>
      <c r="C109" s="83" t="s">
        <v>79</v>
      </c>
      <c r="D109" s="83" t="s">
        <v>130</v>
      </c>
      <c r="E109" s="84">
        <v>41426</v>
      </c>
      <c r="F109" s="84">
        <v>41705</v>
      </c>
      <c r="G109" s="84" t="s">
        <v>13</v>
      </c>
      <c r="H109" s="83" t="s">
        <v>134</v>
      </c>
      <c r="I109" s="83" t="s">
        <v>143</v>
      </c>
      <c r="J109" s="83" t="s">
        <v>295</v>
      </c>
      <c r="K109" s="84"/>
      <c r="L109" s="82" t="s">
        <v>337</v>
      </c>
    </row>
    <row r="110" spans="1:12" s="86" customFormat="1">
      <c r="A110" s="82" t="s">
        <v>138</v>
      </c>
      <c r="B110" s="83" t="s">
        <v>52</v>
      </c>
      <c r="C110" s="83" t="s">
        <v>60</v>
      </c>
      <c r="D110" s="83" t="s">
        <v>130</v>
      </c>
      <c r="E110" s="84">
        <v>41524</v>
      </c>
      <c r="F110" s="84">
        <v>41705</v>
      </c>
      <c r="G110" s="83" t="s">
        <v>13</v>
      </c>
      <c r="H110" s="83" t="s">
        <v>51</v>
      </c>
      <c r="I110" s="83" t="s">
        <v>338</v>
      </c>
      <c r="J110" s="83" t="s">
        <v>295</v>
      </c>
      <c r="K110" s="84"/>
      <c r="L110" s="82" t="s">
        <v>337</v>
      </c>
    </row>
    <row r="111" spans="1:12" s="86" customFormat="1">
      <c r="A111" s="82" t="s">
        <v>138</v>
      </c>
      <c r="B111" s="83" t="s">
        <v>87</v>
      </c>
      <c r="C111" s="83" t="s">
        <v>339</v>
      </c>
      <c r="D111" s="83" t="s">
        <v>130</v>
      </c>
      <c r="E111" s="84">
        <v>41381</v>
      </c>
      <c r="F111" s="84">
        <v>41705</v>
      </c>
      <c r="G111" s="83" t="s">
        <v>306</v>
      </c>
      <c r="H111" s="83" t="s">
        <v>204</v>
      </c>
      <c r="I111" s="83" t="s">
        <v>60</v>
      </c>
      <c r="J111" s="83" t="s">
        <v>134</v>
      </c>
      <c r="K111" s="84">
        <v>41736</v>
      </c>
      <c r="L111" s="82" t="s">
        <v>340</v>
      </c>
    </row>
    <row r="112" spans="1:12" s="97" customFormat="1">
      <c r="A112" s="121" t="s">
        <v>43</v>
      </c>
      <c r="B112" s="121" t="s">
        <v>65</v>
      </c>
      <c r="C112" s="122" t="s">
        <v>74</v>
      </c>
      <c r="D112" s="123">
        <v>41535</v>
      </c>
      <c r="E112" s="95" t="e">
        <f>'Display by UIC Report'!#REF!</f>
        <v>#REF!</v>
      </c>
      <c r="F112" s="124">
        <v>41790</v>
      </c>
      <c r="G112" s="121" t="s">
        <v>13</v>
      </c>
      <c r="H112" s="125"/>
      <c r="I112" s="126">
        <f>(F112-D112)/30</f>
        <v>8.5</v>
      </c>
      <c r="J112" s="95" t="s">
        <v>415</v>
      </c>
    </row>
  </sheetData>
  <conditionalFormatting sqref="I112 D112 F112">
    <cfRule type="containsErrors" dxfId="5" priority="17">
      <formula>ISERROR(D112)</formula>
    </cfRule>
  </conditionalFormatting>
  <conditionalFormatting sqref="C112">
    <cfRule type="containsText" dxfId="4" priority="14" operator="containsText" text="Working Outbrief">
      <formula>NOT(ISERROR(SEARCH("Working Outbrief",C112)))</formula>
    </cfRule>
    <cfRule type="containsText" dxfId="3" priority="15" operator="containsText" text="Complete">
      <formula>NOT(ISERROR(SEARCH("Complete",C112)))</formula>
    </cfRule>
    <cfRule type="containsText" priority="16" operator="containsText" text="Complete">
      <formula>NOT(ISERROR(SEARCH("Complete",C112)))</formula>
    </cfRule>
  </conditionalFormatting>
  <conditionalFormatting sqref="E112:F112">
    <cfRule type="cellIs" dxfId="2" priority="13" operator="equal">
      <formula>0</formula>
    </cfRule>
  </conditionalFormatting>
  <conditionalFormatting sqref="A112">
    <cfRule type="containsText" dxfId="1" priority="2" operator="containsText" text="wayca0">
      <formula>NOT(ISERROR(SEARCH("wayca0",A112)))</formula>
    </cfRule>
    <cfRule type="containsText" dxfId="0" priority="3" operator="containsText" text="WC03B0">
      <formula>NOT(ISERROR(SEARCH("WC03B0",A112)))</formula>
    </cfRule>
  </conditionalFormatting>
  <dataValidations count="1">
    <dataValidation type="list" allowBlank="1" showInputMessage="1" showErrorMessage="1" sqref="G112">
      <formula1>$A$454:$A$462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B745ED97A4A4899C7B01730AB8490" ma:contentTypeVersion="0" ma:contentTypeDescription="Create a new document." ma:contentTypeScope="" ma:versionID="443500d0b70e576cb49a2d578d00b0ec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9F195C3-F0ED-49CA-B731-FCD04AA0F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94439A4D-6325-4915-9C1D-22CE801A22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5032A6-ADF9-4ED5-84C1-E37735E773A7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Display by UIC Report</vt:lpstr>
      <vt:lpstr>TRACKER</vt:lpstr>
      <vt:lpstr>COMPLETED 67-9s</vt:lpstr>
    </vt:vector>
  </TitlesOfParts>
  <Company>U.S. Army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richard.mamea</dc:creator>
  <cp:lastModifiedBy>Curtis.McMahan</cp:lastModifiedBy>
  <cp:lastPrinted>2014-10-22T19:20:54Z</cp:lastPrinted>
  <dcterms:created xsi:type="dcterms:W3CDTF">2008-12-04T19:48:02Z</dcterms:created>
  <dcterms:modified xsi:type="dcterms:W3CDTF">2014-10-28T12:46:31Z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0x010100DF2B745ED97A4A4899C7B01730AB8490</vt:lpwstr>
  </property>
</Properties>
</file>